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010" windowHeight="7785" tabRatio="800" activeTab="1"/>
  </bookViews>
  <sheets>
    <sheet name="แผนปฏิบัติการจัดซื้อเวชภัณฑ์" sheetId="8" r:id="rId1"/>
    <sheet name="แผนจัดซื้อเวชภัณฑ์ยา" sheetId="9" r:id="rId2"/>
    <sheet name="แผนซื้อจ้างครุภัณฑ์" sheetId="11" r:id="rId3"/>
    <sheet name="แผนซื้อจ้างอาคารสิ่งปลูกสร้าง" sheetId="14" r:id="rId4"/>
    <sheet name="ค่าวัสดุ" sheetId="13" r:id="rId5"/>
    <sheet name="แผนใช้สอย จ้างเหมา" sheetId="15" r:id="rId6"/>
    <sheet name="น้ำยาชันสูตร" sheetId="16" r:id="rId7"/>
  </sheets>
  <externalReferences>
    <externalReference r:id="rId8"/>
    <externalReference r:id="rId9"/>
    <externalReference r:id="rId10"/>
  </externalReferences>
  <definedNames>
    <definedName name="_xlnm.Print_Area" localSheetId="2">แผนซื้อจ้างครุภัณฑ์!$A$1:$K$78</definedName>
    <definedName name="_xlnm.Print_Titles" localSheetId="2">แผนซื้อจ้างครุภัณฑ์!$1:$9</definedName>
  </definedNames>
  <calcPr calcId="144525"/>
  <fileRecoveryPr autoRecover="0"/>
</workbook>
</file>

<file path=xl/calcChain.xml><?xml version="1.0" encoding="utf-8"?>
<calcChain xmlns="http://schemas.openxmlformats.org/spreadsheetml/2006/main">
  <c r="J40" i="11" l="1"/>
  <c r="J39" i="11"/>
  <c r="J38" i="11"/>
  <c r="I46" i="14"/>
  <c r="J59" i="11" l="1"/>
  <c r="J60" i="11"/>
  <c r="J61" i="11"/>
  <c r="J62" i="11"/>
  <c r="J63" i="11"/>
  <c r="J64" i="11"/>
  <c r="J65" i="11"/>
  <c r="J66" i="11"/>
  <c r="J67" i="11"/>
  <c r="J68" i="11"/>
  <c r="J69" i="11"/>
  <c r="J58" i="11"/>
  <c r="J49" i="11"/>
  <c r="J48" i="11"/>
  <c r="J47" i="11"/>
  <c r="J46" i="11"/>
  <c r="J45" i="11"/>
  <c r="J55" i="11"/>
  <c r="J42" i="11"/>
  <c r="J43" i="11" s="1"/>
  <c r="J50" i="11" l="1"/>
  <c r="J35" i="11"/>
  <c r="J36" i="11"/>
  <c r="J37" i="11"/>
  <c r="J34" i="11" l="1"/>
  <c r="J76" i="11"/>
  <c r="J73" i="11" l="1"/>
  <c r="J72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11" i="11"/>
  <c r="J14" i="16"/>
  <c r="I12" i="16"/>
  <c r="H12" i="16"/>
  <c r="G12" i="16"/>
  <c r="F12" i="16"/>
  <c r="E12" i="16"/>
  <c r="D12" i="16"/>
  <c r="C12" i="16"/>
  <c r="B12" i="16"/>
  <c r="J12" i="16" s="1"/>
  <c r="A12" i="16"/>
  <c r="I11" i="16"/>
  <c r="H11" i="16"/>
  <c r="G11" i="16"/>
  <c r="F11" i="16"/>
  <c r="E11" i="16"/>
  <c r="D11" i="16"/>
  <c r="C11" i="16"/>
  <c r="K11" i="16" s="1"/>
  <c r="B11" i="16"/>
  <c r="J11" i="16" s="1"/>
  <c r="A11" i="16"/>
  <c r="I10" i="16"/>
  <c r="H10" i="16"/>
  <c r="G10" i="16"/>
  <c r="F10" i="16"/>
  <c r="E10" i="16"/>
  <c r="D10" i="16"/>
  <c r="C10" i="16"/>
  <c r="K10" i="16" s="1"/>
  <c r="B10" i="16"/>
  <c r="A10" i="16"/>
  <c r="I9" i="16"/>
  <c r="H9" i="16"/>
  <c r="G9" i="16"/>
  <c r="F9" i="16"/>
  <c r="E9" i="16"/>
  <c r="D9" i="16"/>
  <c r="C9" i="16"/>
  <c r="B9" i="16"/>
  <c r="A9" i="16"/>
  <c r="I8" i="16"/>
  <c r="H8" i="16"/>
  <c r="G8" i="16"/>
  <c r="F8" i="16"/>
  <c r="E8" i="16"/>
  <c r="D8" i="16"/>
  <c r="C8" i="16"/>
  <c r="B8" i="16"/>
  <c r="J8" i="16" s="1"/>
  <c r="A8" i="16"/>
  <c r="I7" i="16"/>
  <c r="H7" i="16"/>
  <c r="G7" i="16"/>
  <c r="F7" i="16"/>
  <c r="E7" i="16"/>
  <c r="D7" i="16"/>
  <c r="C7" i="16"/>
  <c r="K7" i="16" s="1"/>
  <c r="B7" i="16"/>
  <c r="J7" i="16" s="1"/>
  <c r="A7" i="16"/>
  <c r="I6" i="16"/>
  <c r="H6" i="16"/>
  <c r="G6" i="16"/>
  <c r="F6" i="16"/>
  <c r="E6" i="16"/>
  <c r="D6" i="16"/>
  <c r="C6" i="16"/>
  <c r="K6" i="16" s="1"/>
  <c r="B6" i="16"/>
  <c r="A6" i="16"/>
  <c r="I5" i="16"/>
  <c r="H5" i="16"/>
  <c r="G5" i="16"/>
  <c r="F5" i="16"/>
  <c r="E5" i="16"/>
  <c r="D5" i="16"/>
  <c r="C5" i="16"/>
  <c r="B5" i="16"/>
  <c r="A5" i="16"/>
  <c r="I4" i="16"/>
  <c r="H4" i="16"/>
  <c r="G4" i="16"/>
  <c r="F4" i="16"/>
  <c r="F13" i="16" s="1"/>
  <c r="E4" i="16"/>
  <c r="D4" i="16"/>
  <c r="C4" i="16"/>
  <c r="B4" i="16"/>
  <c r="A4" i="16"/>
  <c r="AF561" i="8"/>
  <c r="AE561" i="8"/>
  <c r="AD561" i="8"/>
  <c r="AC561" i="8"/>
  <c r="AA561" i="8"/>
  <c r="AB561" i="8" s="1"/>
  <c r="Z561" i="8"/>
  <c r="Y561" i="8"/>
  <c r="X561" i="8"/>
  <c r="W561" i="8"/>
  <c r="K561" i="8"/>
  <c r="AF560" i="8"/>
  <c r="AE560" i="8"/>
  <c r="AD560" i="8"/>
  <c r="AC560" i="8"/>
  <c r="AA560" i="8"/>
  <c r="AB560" i="8" s="1"/>
  <c r="Z560" i="8"/>
  <c r="Y560" i="8"/>
  <c r="X560" i="8"/>
  <c r="W560" i="8"/>
  <c r="V560" i="8" s="1"/>
  <c r="K560" i="8"/>
  <c r="AF559" i="8"/>
  <c r="AE559" i="8"/>
  <c r="AD559" i="8"/>
  <c r="AC559" i="8"/>
  <c r="AA559" i="8"/>
  <c r="AB559" i="8" s="1"/>
  <c r="Z559" i="8"/>
  <c r="Y559" i="8"/>
  <c r="X559" i="8"/>
  <c r="W559" i="8"/>
  <c r="K559" i="8"/>
  <c r="AF558" i="8"/>
  <c r="AE558" i="8"/>
  <c r="AD558" i="8"/>
  <c r="AC558" i="8"/>
  <c r="AA558" i="8"/>
  <c r="AB558" i="8" s="1"/>
  <c r="Z558" i="8"/>
  <c r="Y558" i="8"/>
  <c r="X558" i="8"/>
  <c r="W558" i="8"/>
  <c r="V558" i="8" s="1"/>
  <c r="K558" i="8"/>
  <c r="AF557" i="8"/>
  <c r="AE557" i="8"/>
  <c r="AD557" i="8"/>
  <c r="AC557" i="8"/>
  <c r="AA557" i="8"/>
  <c r="AB557" i="8" s="1"/>
  <c r="Z557" i="8"/>
  <c r="Y557" i="8"/>
  <c r="X557" i="8"/>
  <c r="W557" i="8"/>
  <c r="K557" i="8"/>
  <c r="AF556" i="8"/>
  <c r="AE556" i="8"/>
  <c r="AD556" i="8"/>
  <c r="AC556" i="8"/>
  <c r="AA556" i="8"/>
  <c r="AB556" i="8" s="1"/>
  <c r="Z556" i="8"/>
  <c r="Y556" i="8"/>
  <c r="X556" i="8"/>
  <c r="W556" i="8"/>
  <c r="V556" i="8" s="1"/>
  <c r="K556" i="8"/>
  <c r="AF555" i="8"/>
  <c r="AE555" i="8"/>
  <c r="AD555" i="8"/>
  <c r="AC555" i="8"/>
  <c r="AA555" i="8"/>
  <c r="AB555" i="8" s="1"/>
  <c r="Z555" i="8"/>
  <c r="Y555" i="8"/>
  <c r="X555" i="8"/>
  <c r="W555" i="8"/>
  <c r="K555" i="8"/>
  <c r="AF554" i="8"/>
  <c r="AE554" i="8"/>
  <c r="AD554" i="8"/>
  <c r="AC554" i="8"/>
  <c r="AA554" i="8"/>
  <c r="AB554" i="8" s="1"/>
  <c r="Z554" i="8"/>
  <c r="Y554" i="8"/>
  <c r="X554" i="8"/>
  <c r="W554" i="8"/>
  <c r="V554" i="8" s="1"/>
  <c r="K554" i="8"/>
  <c r="AF553" i="8"/>
  <c r="AE553" i="8"/>
  <c r="AD553" i="8"/>
  <c r="AC553" i="8"/>
  <c r="AA553" i="8"/>
  <c r="AB553" i="8" s="1"/>
  <c r="Z553" i="8"/>
  <c r="Y553" i="8"/>
  <c r="X553" i="8"/>
  <c r="W553" i="8"/>
  <c r="K553" i="8"/>
  <c r="AF552" i="8"/>
  <c r="AE552" i="8"/>
  <c r="AD552" i="8"/>
  <c r="AC552" i="8"/>
  <c r="AA552" i="8"/>
  <c r="AB552" i="8" s="1"/>
  <c r="Z552" i="8"/>
  <c r="Y552" i="8"/>
  <c r="X552" i="8"/>
  <c r="W552" i="8"/>
  <c r="V552" i="8" s="1"/>
  <c r="K552" i="8"/>
  <c r="AF551" i="8"/>
  <c r="AE551" i="8"/>
  <c r="AD551" i="8"/>
  <c r="AC551" i="8"/>
  <c r="AA551" i="8"/>
  <c r="AB551" i="8" s="1"/>
  <c r="Z551" i="8"/>
  <c r="Y551" i="8"/>
  <c r="X551" i="8"/>
  <c r="W551" i="8"/>
  <c r="K551" i="8"/>
  <c r="AF550" i="8"/>
  <c r="AE550" i="8"/>
  <c r="AD550" i="8"/>
  <c r="AC550" i="8"/>
  <c r="AA550" i="8"/>
  <c r="AB550" i="8" s="1"/>
  <c r="Z550" i="8"/>
  <c r="Y550" i="8"/>
  <c r="X550" i="8"/>
  <c r="W550" i="8"/>
  <c r="V550" i="8" s="1"/>
  <c r="K550" i="8"/>
  <c r="AF549" i="8"/>
  <c r="AE549" i="8"/>
  <c r="AD549" i="8"/>
  <c r="AC549" i="8"/>
  <c r="AA549" i="8"/>
  <c r="AB549" i="8" s="1"/>
  <c r="Z549" i="8"/>
  <c r="Y549" i="8"/>
  <c r="X549" i="8"/>
  <c r="W549" i="8"/>
  <c r="K549" i="8"/>
  <c r="AF548" i="8"/>
  <c r="AE548" i="8"/>
  <c r="AD548" i="8"/>
  <c r="AC548" i="8"/>
  <c r="AA548" i="8"/>
  <c r="AB548" i="8" s="1"/>
  <c r="Z548" i="8"/>
  <c r="Y548" i="8"/>
  <c r="X548" i="8"/>
  <c r="W548" i="8"/>
  <c r="V548" i="8" s="1"/>
  <c r="K548" i="8"/>
  <c r="AF547" i="8"/>
  <c r="AE547" i="8"/>
  <c r="AD547" i="8"/>
  <c r="AC547" i="8"/>
  <c r="AA547" i="8"/>
  <c r="AB547" i="8" s="1"/>
  <c r="Z547" i="8"/>
  <c r="Y547" i="8"/>
  <c r="X547" i="8"/>
  <c r="W547" i="8"/>
  <c r="K547" i="8"/>
  <c r="AF546" i="8"/>
  <c r="AE546" i="8"/>
  <c r="AD546" i="8"/>
  <c r="AC546" i="8"/>
  <c r="AA546" i="8"/>
  <c r="AB546" i="8" s="1"/>
  <c r="Z546" i="8"/>
  <c r="Y546" i="8"/>
  <c r="X546" i="8"/>
  <c r="W546" i="8"/>
  <c r="V546" i="8" s="1"/>
  <c r="K546" i="8"/>
  <c r="AF545" i="8"/>
  <c r="AE545" i="8"/>
  <c r="AD545" i="8"/>
  <c r="AC545" i="8"/>
  <c r="AA545" i="8"/>
  <c r="AB545" i="8" s="1"/>
  <c r="Z545" i="8"/>
  <c r="Y545" i="8"/>
  <c r="X545" i="8"/>
  <c r="W545" i="8"/>
  <c r="K545" i="8"/>
  <c r="AF544" i="8"/>
  <c r="AE544" i="8"/>
  <c r="AD544" i="8"/>
  <c r="AC544" i="8"/>
  <c r="AA544" i="8"/>
  <c r="AB544" i="8" s="1"/>
  <c r="Z544" i="8"/>
  <c r="Y544" i="8"/>
  <c r="X544" i="8"/>
  <c r="W544" i="8"/>
  <c r="V544" i="8" s="1"/>
  <c r="K544" i="8"/>
  <c r="AF543" i="8"/>
  <c r="AE543" i="8"/>
  <c r="AD543" i="8"/>
  <c r="AC543" i="8"/>
  <c r="AA543" i="8"/>
  <c r="AB543" i="8" s="1"/>
  <c r="Z543" i="8"/>
  <c r="Y543" i="8"/>
  <c r="X543" i="8"/>
  <c r="W543" i="8"/>
  <c r="K543" i="8"/>
  <c r="AF542" i="8"/>
  <c r="AF562" i="8" s="1"/>
  <c r="AE542" i="8"/>
  <c r="AE562" i="8" s="1"/>
  <c r="AD542" i="8"/>
  <c r="AC542" i="8"/>
  <c r="AA542" i="8"/>
  <c r="AB542" i="8" s="1"/>
  <c r="AB562" i="8" s="1"/>
  <c r="Z542" i="8"/>
  <c r="Z562" i="8" s="1"/>
  <c r="Y542" i="8"/>
  <c r="X542" i="8"/>
  <c r="W542" i="8"/>
  <c r="W562" i="8" s="1"/>
  <c r="K542" i="8"/>
  <c r="AF539" i="8"/>
  <c r="AE539" i="8"/>
  <c r="AD539" i="8"/>
  <c r="AC539" i="8"/>
  <c r="AA539" i="8"/>
  <c r="AB539" i="8" s="1"/>
  <c r="Z539" i="8"/>
  <c r="Y539" i="8"/>
  <c r="X539" i="8"/>
  <c r="W539" i="8"/>
  <c r="I539" i="8"/>
  <c r="K539" i="8" s="1"/>
  <c r="AF538" i="8"/>
  <c r="AE538" i="8"/>
  <c r="AD538" i="8"/>
  <c r="AC538" i="8"/>
  <c r="AA538" i="8"/>
  <c r="AB538" i="8" s="1"/>
  <c r="Z538" i="8"/>
  <c r="Y538" i="8"/>
  <c r="X538" i="8"/>
  <c r="W538" i="8"/>
  <c r="V538" i="8" s="1"/>
  <c r="I538" i="8"/>
  <c r="K538" i="8" s="1"/>
  <c r="AF537" i="8"/>
  <c r="AE537" i="8"/>
  <c r="AD537" i="8"/>
  <c r="AC537" i="8"/>
  <c r="AA537" i="8"/>
  <c r="AB537" i="8" s="1"/>
  <c r="Z537" i="8"/>
  <c r="Y537" i="8"/>
  <c r="X537" i="8"/>
  <c r="W537" i="8"/>
  <c r="I537" i="8"/>
  <c r="K537" i="8" s="1"/>
  <c r="AF536" i="8"/>
  <c r="AE536" i="8"/>
  <c r="AD536" i="8"/>
  <c r="AC536" i="8"/>
  <c r="AA536" i="8"/>
  <c r="AB536" i="8" s="1"/>
  <c r="Z536" i="8"/>
  <c r="Y536" i="8"/>
  <c r="X536" i="8"/>
  <c r="W536" i="8"/>
  <c r="I536" i="8"/>
  <c r="K536" i="8" s="1"/>
  <c r="AF535" i="8"/>
  <c r="AE535" i="8"/>
  <c r="AD535" i="8"/>
  <c r="AC535" i="8"/>
  <c r="AA535" i="8"/>
  <c r="AB535" i="8" s="1"/>
  <c r="Z535" i="8"/>
  <c r="Y535" i="8"/>
  <c r="X535" i="8"/>
  <c r="W535" i="8"/>
  <c r="V535" i="8" s="1"/>
  <c r="I535" i="8"/>
  <c r="K535" i="8" s="1"/>
  <c r="AF534" i="8"/>
  <c r="AE534" i="8"/>
  <c r="AD534" i="8"/>
  <c r="AC534" i="8"/>
  <c r="AA534" i="8"/>
  <c r="AB534" i="8" s="1"/>
  <c r="Z534" i="8"/>
  <c r="Y534" i="8"/>
  <c r="X534" i="8"/>
  <c r="W534" i="8"/>
  <c r="I534" i="8"/>
  <c r="K534" i="8" s="1"/>
  <c r="AF533" i="8"/>
  <c r="AE533" i="8"/>
  <c r="AD533" i="8"/>
  <c r="AC533" i="8"/>
  <c r="AA533" i="8"/>
  <c r="AB533" i="8" s="1"/>
  <c r="Z533" i="8"/>
  <c r="Y533" i="8"/>
  <c r="X533" i="8"/>
  <c r="W533" i="8"/>
  <c r="I533" i="8"/>
  <c r="K533" i="8" s="1"/>
  <c r="AF532" i="8"/>
  <c r="AE532" i="8"/>
  <c r="AD532" i="8"/>
  <c r="AC532" i="8"/>
  <c r="AA532" i="8"/>
  <c r="AB532" i="8" s="1"/>
  <c r="Z532" i="8"/>
  <c r="Y532" i="8"/>
  <c r="X532" i="8"/>
  <c r="W532" i="8"/>
  <c r="I532" i="8"/>
  <c r="K532" i="8" s="1"/>
  <c r="AF531" i="8"/>
  <c r="AE531" i="8"/>
  <c r="AD531" i="8"/>
  <c r="AC531" i="8"/>
  <c r="AA531" i="8"/>
  <c r="AB531" i="8" s="1"/>
  <c r="Z531" i="8"/>
  <c r="Y531" i="8"/>
  <c r="X531" i="8"/>
  <c r="W531" i="8"/>
  <c r="V531" i="8" s="1"/>
  <c r="I531" i="8"/>
  <c r="K531" i="8" s="1"/>
  <c r="AF530" i="8"/>
  <c r="AE530" i="8"/>
  <c r="AD530" i="8"/>
  <c r="AC530" i="8"/>
  <c r="AA530" i="8"/>
  <c r="AB530" i="8" s="1"/>
  <c r="Z530" i="8"/>
  <c r="Y530" i="8"/>
  <c r="X530" i="8"/>
  <c r="W530" i="8"/>
  <c r="I530" i="8"/>
  <c r="K530" i="8" s="1"/>
  <c r="AF529" i="8"/>
  <c r="AE529" i="8"/>
  <c r="AD529" i="8"/>
  <c r="AC529" i="8"/>
  <c r="AA529" i="8"/>
  <c r="AB529" i="8" s="1"/>
  <c r="Z529" i="8"/>
  <c r="Y529" i="8"/>
  <c r="X529" i="8"/>
  <c r="W529" i="8"/>
  <c r="I529" i="8"/>
  <c r="K529" i="8" s="1"/>
  <c r="AF528" i="8"/>
  <c r="AE528" i="8"/>
  <c r="AD528" i="8"/>
  <c r="AC528" i="8"/>
  <c r="AA528" i="8"/>
  <c r="AB528" i="8" s="1"/>
  <c r="Z528" i="8"/>
  <c r="Y528" i="8"/>
  <c r="X528" i="8"/>
  <c r="W528" i="8"/>
  <c r="V528" i="8" s="1"/>
  <c r="I528" i="8"/>
  <c r="K528" i="8" s="1"/>
  <c r="AF527" i="8"/>
  <c r="AE527" i="8"/>
  <c r="AD527" i="8"/>
  <c r="AC527" i="8"/>
  <c r="AA527" i="8"/>
  <c r="AB527" i="8" s="1"/>
  <c r="Z527" i="8"/>
  <c r="Y527" i="8"/>
  <c r="X527" i="8"/>
  <c r="W527" i="8"/>
  <c r="I527" i="8"/>
  <c r="K527" i="8" s="1"/>
  <c r="AF526" i="8"/>
  <c r="AE526" i="8"/>
  <c r="AD526" i="8"/>
  <c r="AC526" i="8"/>
  <c r="AA526" i="8"/>
  <c r="AB526" i="8" s="1"/>
  <c r="Z526" i="8"/>
  <c r="Y526" i="8"/>
  <c r="X526" i="8"/>
  <c r="W526" i="8"/>
  <c r="I526" i="8"/>
  <c r="K526" i="8" s="1"/>
  <c r="AF525" i="8"/>
  <c r="AE525" i="8"/>
  <c r="AD525" i="8"/>
  <c r="AC525" i="8"/>
  <c r="AA525" i="8"/>
  <c r="AB525" i="8" s="1"/>
  <c r="Z525" i="8"/>
  <c r="Y525" i="8"/>
  <c r="X525" i="8"/>
  <c r="W525" i="8"/>
  <c r="K525" i="8"/>
  <c r="I525" i="8"/>
  <c r="AF524" i="8"/>
  <c r="AE524" i="8"/>
  <c r="AD524" i="8"/>
  <c r="AC524" i="8"/>
  <c r="AB524" i="8"/>
  <c r="AA524" i="8"/>
  <c r="Z524" i="8"/>
  <c r="Y524" i="8"/>
  <c r="X524" i="8"/>
  <c r="W524" i="8"/>
  <c r="V524" i="8"/>
  <c r="I524" i="8"/>
  <c r="K524" i="8" s="1"/>
  <c r="AF523" i="8"/>
  <c r="AE523" i="8"/>
  <c r="AD523" i="8"/>
  <c r="AC523" i="8"/>
  <c r="AA523" i="8"/>
  <c r="AB523" i="8" s="1"/>
  <c r="Z523" i="8"/>
  <c r="Y523" i="8"/>
  <c r="X523" i="8"/>
  <c r="W523" i="8"/>
  <c r="I523" i="8"/>
  <c r="K523" i="8" s="1"/>
  <c r="AF522" i="8"/>
  <c r="AE522" i="8"/>
  <c r="AD522" i="8"/>
  <c r="AC522" i="8"/>
  <c r="AA522" i="8"/>
  <c r="AB522" i="8" s="1"/>
  <c r="Z522" i="8"/>
  <c r="Y522" i="8"/>
  <c r="X522" i="8"/>
  <c r="W522" i="8"/>
  <c r="V522" i="8" s="1"/>
  <c r="I522" i="8"/>
  <c r="K522" i="8" s="1"/>
  <c r="AF521" i="8"/>
  <c r="AE521" i="8"/>
  <c r="AD521" i="8"/>
  <c r="AC521" i="8"/>
  <c r="AA521" i="8"/>
  <c r="AB521" i="8" s="1"/>
  <c r="Z521" i="8"/>
  <c r="Y521" i="8"/>
  <c r="X521" i="8"/>
  <c r="W521" i="8"/>
  <c r="I521" i="8"/>
  <c r="K521" i="8" s="1"/>
  <c r="AF520" i="8"/>
  <c r="AE520" i="8"/>
  <c r="AD520" i="8"/>
  <c r="AC520" i="8"/>
  <c r="AA520" i="8"/>
  <c r="AB520" i="8" s="1"/>
  <c r="Z520" i="8"/>
  <c r="Y520" i="8"/>
  <c r="X520" i="8"/>
  <c r="W520" i="8"/>
  <c r="I520" i="8"/>
  <c r="K520" i="8" s="1"/>
  <c r="AF519" i="8"/>
  <c r="AE519" i="8"/>
  <c r="AD519" i="8"/>
  <c r="AC519" i="8"/>
  <c r="AB519" i="8"/>
  <c r="AA519" i="8"/>
  <c r="Z519" i="8"/>
  <c r="X519" i="8"/>
  <c r="W519" i="8"/>
  <c r="I519" i="8"/>
  <c r="K519" i="8" s="1"/>
  <c r="AF518" i="8"/>
  <c r="AE518" i="8"/>
  <c r="AD518" i="8"/>
  <c r="AC518" i="8"/>
  <c r="AA518" i="8"/>
  <c r="AB518" i="8" s="1"/>
  <c r="Z518" i="8"/>
  <c r="Y518" i="8"/>
  <c r="X518" i="8"/>
  <c r="W518" i="8"/>
  <c r="I518" i="8"/>
  <c r="K518" i="8" s="1"/>
  <c r="AF517" i="8"/>
  <c r="AE517" i="8"/>
  <c r="AD517" i="8"/>
  <c r="AC517" i="8"/>
  <c r="AA517" i="8"/>
  <c r="AB517" i="8" s="1"/>
  <c r="Z517" i="8"/>
  <c r="Y517" i="8"/>
  <c r="X517" i="8"/>
  <c r="W517" i="8"/>
  <c r="V517" i="8" s="1"/>
  <c r="I517" i="8"/>
  <c r="K517" i="8" s="1"/>
  <c r="AF516" i="8"/>
  <c r="AE516" i="8"/>
  <c r="AD516" i="8"/>
  <c r="AC516" i="8"/>
  <c r="AA516" i="8"/>
  <c r="AB516" i="8" s="1"/>
  <c r="Z516" i="8"/>
  <c r="Y516" i="8"/>
  <c r="X516" i="8"/>
  <c r="W516" i="8"/>
  <c r="I516" i="8"/>
  <c r="K516" i="8" s="1"/>
  <c r="AF515" i="8"/>
  <c r="AE515" i="8"/>
  <c r="AD515" i="8"/>
  <c r="AC515" i="8"/>
  <c r="AA515" i="8"/>
  <c r="AB515" i="8" s="1"/>
  <c r="Z515" i="8"/>
  <c r="Y515" i="8"/>
  <c r="X515" i="8"/>
  <c r="W515" i="8"/>
  <c r="I515" i="8"/>
  <c r="K515" i="8" s="1"/>
  <c r="AF514" i="8"/>
  <c r="AE514" i="8"/>
  <c r="AD514" i="8"/>
  <c r="AC514" i="8"/>
  <c r="AA514" i="8"/>
  <c r="AB514" i="8" s="1"/>
  <c r="Z514" i="8"/>
  <c r="Y514" i="8"/>
  <c r="X514" i="8"/>
  <c r="W514" i="8"/>
  <c r="I514" i="8"/>
  <c r="K514" i="8" s="1"/>
  <c r="AF513" i="8"/>
  <c r="AE513" i="8"/>
  <c r="AD513" i="8"/>
  <c r="AC513" i="8"/>
  <c r="AA513" i="8"/>
  <c r="AB513" i="8" s="1"/>
  <c r="Z513" i="8"/>
  <c r="Y513" i="8"/>
  <c r="X513" i="8"/>
  <c r="W513" i="8"/>
  <c r="V513" i="8" s="1"/>
  <c r="I513" i="8"/>
  <c r="K513" i="8" s="1"/>
  <c r="AF512" i="8"/>
  <c r="AE512" i="8"/>
  <c r="AD512" i="8"/>
  <c r="AC512" i="8"/>
  <c r="AA512" i="8"/>
  <c r="AB512" i="8" s="1"/>
  <c r="Z512" i="8"/>
  <c r="Y512" i="8"/>
  <c r="X512" i="8"/>
  <c r="W512" i="8"/>
  <c r="I512" i="8"/>
  <c r="K512" i="8" s="1"/>
  <c r="AF511" i="8"/>
  <c r="AE511" i="8"/>
  <c r="AD511" i="8"/>
  <c r="AC511" i="8"/>
  <c r="AA511" i="8"/>
  <c r="AB511" i="8" s="1"/>
  <c r="Z511" i="8"/>
  <c r="Y511" i="8"/>
  <c r="X511" i="8"/>
  <c r="W511" i="8"/>
  <c r="I511" i="8"/>
  <c r="K511" i="8" s="1"/>
  <c r="AF510" i="8"/>
  <c r="AE510" i="8"/>
  <c r="AD510" i="8"/>
  <c r="AC510" i="8"/>
  <c r="AA510" i="8"/>
  <c r="AB510" i="8" s="1"/>
  <c r="Z510" i="8"/>
  <c r="Y510" i="8"/>
  <c r="X510" i="8"/>
  <c r="W510" i="8"/>
  <c r="V510" i="8" s="1"/>
  <c r="I510" i="8"/>
  <c r="K510" i="8" s="1"/>
  <c r="AF509" i="8"/>
  <c r="AE509" i="8"/>
  <c r="AD509" i="8"/>
  <c r="AC509" i="8"/>
  <c r="AA509" i="8"/>
  <c r="AB509" i="8" s="1"/>
  <c r="Z509" i="8"/>
  <c r="Y509" i="8"/>
  <c r="X509" i="8"/>
  <c r="W509" i="8"/>
  <c r="I509" i="8"/>
  <c r="K509" i="8" s="1"/>
  <c r="AF508" i="8"/>
  <c r="AE508" i="8"/>
  <c r="AD508" i="8"/>
  <c r="AC508" i="8"/>
  <c r="AA508" i="8"/>
  <c r="AB508" i="8" s="1"/>
  <c r="Z508" i="8"/>
  <c r="Y508" i="8"/>
  <c r="X508" i="8"/>
  <c r="W508" i="8"/>
  <c r="I508" i="8"/>
  <c r="K508" i="8" s="1"/>
  <c r="AF507" i="8"/>
  <c r="AE507" i="8"/>
  <c r="AD507" i="8"/>
  <c r="AC507" i="8"/>
  <c r="AA507" i="8"/>
  <c r="AB507" i="8" s="1"/>
  <c r="Z507" i="8"/>
  <c r="Y507" i="8"/>
  <c r="X507" i="8"/>
  <c r="W507" i="8"/>
  <c r="V507" i="8" s="1"/>
  <c r="I507" i="8"/>
  <c r="K507" i="8" s="1"/>
  <c r="AF506" i="8"/>
  <c r="AE506" i="8"/>
  <c r="AD506" i="8"/>
  <c r="AC506" i="8"/>
  <c r="AA506" i="8"/>
  <c r="AB506" i="8" s="1"/>
  <c r="Z506" i="8"/>
  <c r="Y506" i="8"/>
  <c r="X506" i="8"/>
  <c r="W506" i="8"/>
  <c r="I506" i="8"/>
  <c r="K506" i="8" s="1"/>
  <c r="AF505" i="8"/>
  <c r="AE505" i="8"/>
  <c r="AD505" i="8"/>
  <c r="AC505" i="8"/>
  <c r="AA505" i="8"/>
  <c r="AB505" i="8" s="1"/>
  <c r="Z505" i="8"/>
  <c r="Y505" i="8"/>
  <c r="X505" i="8"/>
  <c r="W505" i="8"/>
  <c r="I505" i="8"/>
  <c r="K505" i="8" s="1"/>
  <c r="AF504" i="8"/>
  <c r="AE504" i="8"/>
  <c r="AD504" i="8"/>
  <c r="AC504" i="8"/>
  <c r="AA504" i="8"/>
  <c r="AB504" i="8" s="1"/>
  <c r="Z504" i="8"/>
  <c r="Y504" i="8"/>
  <c r="X504" i="8"/>
  <c r="W504" i="8"/>
  <c r="K504" i="8"/>
  <c r="I504" i="8"/>
  <c r="AF503" i="8"/>
  <c r="AE503" i="8"/>
  <c r="AD503" i="8"/>
  <c r="AC503" i="8"/>
  <c r="AB503" i="8"/>
  <c r="AA503" i="8"/>
  <c r="Z503" i="8"/>
  <c r="Y503" i="8"/>
  <c r="X503" i="8"/>
  <c r="W503" i="8"/>
  <c r="V503" i="8"/>
  <c r="I503" i="8"/>
  <c r="K503" i="8" s="1"/>
  <c r="AF502" i="8"/>
  <c r="AE502" i="8"/>
  <c r="AD502" i="8"/>
  <c r="AC502" i="8"/>
  <c r="AA502" i="8"/>
  <c r="AB502" i="8" s="1"/>
  <c r="Z502" i="8"/>
  <c r="Y502" i="8"/>
  <c r="X502" i="8"/>
  <c r="W502" i="8"/>
  <c r="I502" i="8"/>
  <c r="K502" i="8" s="1"/>
  <c r="AF501" i="8"/>
  <c r="AE501" i="8"/>
  <c r="AD501" i="8"/>
  <c r="AC501" i="8"/>
  <c r="AA501" i="8"/>
  <c r="AB501" i="8" s="1"/>
  <c r="Z501" i="8"/>
  <c r="Y501" i="8"/>
  <c r="X501" i="8"/>
  <c r="W501" i="8"/>
  <c r="V501" i="8" s="1"/>
  <c r="I501" i="8"/>
  <c r="K501" i="8" s="1"/>
  <c r="AF500" i="8"/>
  <c r="AE500" i="8"/>
  <c r="AD500" i="8"/>
  <c r="AC500" i="8"/>
  <c r="AA500" i="8"/>
  <c r="AB500" i="8" s="1"/>
  <c r="Z500" i="8"/>
  <c r="Y500" i="8"/>
  <c r="X500" i="8"/>
  <c r="W500" i="8"/>
  <c r="I500" i="8"/>
  <c r="K500" i="8" s="1"/>
  <c r="AF499" i="8"/>
  <c r="AE499" i="8"/>
  <c r="AD499" i="8"/>
  <c r="AC499" i="8"/>
  <c r="AA499" i="8"/>
  <c r="AB499" i="8" s="1"/>
  <c r="Z499" i="8"/>
  <c r="Y499" i="8"/>
  <c r="X499" i="8"/>
  <c r="W499" i="8"/>
  <c r="I499" i="8"/>
  <c r="K499" i="8" s="1"/>
  <c r="AF498" i="8"/>
  <c r="AE498" i="8"/>
  <c r="AD498" i="8"/>
  <c r="AC498" i="8"/>
  <c r="AA498" i="8"/>
  <c r="AB498" i="8" s="1"/>
  <c r="Z498" i="8"/>
  <c r="Y498" i="8"/>
  <c r="X498" i="8"/>
  <c r="W498" i="8"/>
  <c r="V498" i="8" s="1"/>
  <c r="I498" i="8"/>
  <c r="K498" i="8" s="1"/>
  <c r="AF497" i="8"/>
  <c r="AE497" i="8"/>
  <c r="AD497" i="8"/>
  <c r="AC497" i="8"/>
  <c r="AA497" i="8"/>
  <c r="AB497" i="8" s="1"/>
  <c r="Z497" i="8"/>
  <c r="Y497" i="8"/>
  <c r="X497" i="8"/>
  <c r="W497" i="8"/>
  <c r="I497" i="8"/>
  <c r="K497" i="8" s="1"/>
  <c r="AF496" i="8"/>
  <c r="AE496" i="8"/>
  <c r="AD496" i="8"/>
  <c r="AC496" i="8"/>
  <c r="AA496" i="8"/>
  <c r="AB496" i="8" s="1"/>
  <c r="Z496" i="8"/>
  <c r="Y496" i="8"/>
  <c r="X496" i="8"/>
  <c r="W496" i="8"/>
  <c r="I496" i="8"/>
  <c r="K496" i="8" s="1"/>
  <c r="AF495" i="8"/>
  <c r="AE495" i="8"/>
  <c r="AD495" i="8"/>
  <c r="AC495" i="8"/>
  <c r="AA495" i="8"/>
  <c r="AB495" i="8" s="1"/>
  <c r="Z495" i="8"/>
  <c r="Y495" i="8"/>
  <c r="X495" i="8"/>
  <c r="W495" i="8"/>
  <c r="I495" i="8"/>
  <c r="K495" i="8" s="1"/>
  <c r="AF494" i="8"/>
  <c r="AE494" i="8"/>
  <c r="AD494" i="8"/>
  <c r="AC494" i="8"/>
  <c r="AA494" i="8"/>
  <c r="AB494" i="8" s="1"/>
  <c r="Z494" i="8"/>
  <c r="Y494" i="8"/>
  <c r="X494" i="8"/>
  <c r="W494" i="8"/>
  <c r="V494" i="8" s="1"/>
  <c r="I494" i="8"/>
  <c r="K494" i="8" s="1"/>
  <c r="AF493" i="8"/>
  <c r="AE493" i="8"/>
  <c r="AD493" i="8"/>
  <c r="AC493" i="8"/>
  <c r="AA493" i="8"/>
  <c r="AB493" i="8" s="1"/>
  <c r="Z493" i="8"/>
  <c r="Y493" i="8"/>
  <c r="X493" i="8"/>
  <c r="W493" i="8"/>
  <c r="I493" i="8"/>
  <c r="K493" i="8" s="1"/>
  <c r="AF492" i="8"/>
  <c r="AE492" i="8"/>
  <c r="AD492" i="8"/>
  <c r="AC492" i="8"/>
  <c r="AA492" i="8"/>
  <c r="AB492" i="8" s="1"/>
  <c r="Z492" i="8"/>
  <c r="Y492" i="8"/>
  <c r="X492" i="8"/>
  <c r="W492" i="8"/>
  <c r="I492" i="8"/>
  <c r="K492" i="8" s="1"/>
  <c r="AF491" i="8"/>
  <c r="AE491" i="8"/>
  <c r="AD491" i="8"/>
  <c r="AC491" i="8"/>
  <c r="AA491" i="8"/>
  <c r="AB491" i="8" s="1"/>
  <c r="Z491" i="8"/>
  <c r="Y491" i="8"/>
  <c r="X491" i="8"/>
  <c r="W491" i="8"/>
  <c r="V491" i="8" s="1"/>
  <c r="I491" i="8"/>
  <c r="K491" i="8" s="1"/>
  <c r="AF490" i="8"/>
  <c r="AE490" i="8"/>
  <c r="AD490" i="8"/>
  <c r="AC490" i="8"/>
  <c r="AA490" i="8"/>
  <c r="AB490" i="8" s="1"/>
  <c r="Z490" i="8"/>
  <c r="Y490" i="8"/>
  <c r="X490" i="8"/>
  <c r="W490" i="8"/>
  <c r="I490" i="8"/>
  <c r="K490" i="8" s="1"/>
  <c r="AF489" i="8"/>
  <c r="AE489" i="8"/>
  <c r="AD489" i="8"/>
  <c r="AC489" i="8"/>
  <c r="AA489" i="8"/>
  <c r="AB489" i="8" s="1"/>
  <c r="Z489" i="8"/>
  <c r="Y489" i="8"/>
  <c r="X489" i="8"/>
  <c r="W489" i="8"/>
  <c r="I489" i="8"/>
  <c r="K489" i="8" s="1"/>
  <c r="AF488" i="8"/>
  <c r="AE488" i="8"/>
  <c r="AD488" i="8"/>
  <c r="AC488" i="8"/>
  <c r="AA488" i="8"/>
  <c r="AB488" i="8" s="1"/>
  <c r="Z488" i="8"/>
  <c r="Y488" i="8"/>
  <c r="X488" i="8"/>
  <c r="W488" i="8"/>
  <c r="K488" i="8"/>
  <c r="I488" i="8"/>
  <c r="AF487" i="8"/>
  <c r="AE487" i="8"/>
  <c r="AD487" i="8"/>
  <c r="AC487" i="8"/>
  <c r="AB487" i="8"/>
  <c r="AA487" i="8"/>
  <c r="Z487" i="8"/>
  <c r="Y487" i="8"/>
  <c r="X487" i="8"/>
  <c r="W487" i="8"/>
  <c r="V487" i="8"/>
  <c r="I487" i="8"/>
  <c r="K487" i="8" s="1"/>
  <c r="AF486" i="8"/>
  <c r="AE486" i="8"/>
  <c r="AD486" i="8"/>
  <c r="AC486" i="8"/>
  <c r="AA486" i="8"/>
  <c r="AB486" i="8" s="1"/>
  <c r="Z486" i="8"/>
  <c r="Y486" i="8"/>
  <c r="X486" i="8"/>
  <c r="W486" i="8"/>
  <c r="I486" i="8"/>
  <c r="K486" i="8" s="1"/>
  <c r="AF485" i="8"/>
  <c r="AE485" i="8"/>
  <c r="AD485" i="8"/>
  <c r="AC485" i="8"/>
  <c r="AA485" i="8"/>
  <c r="AB485" i="8" s="1"/>
  <c r="Z485" i="8"/>
  <c r="Y485" i="8"/>
  <c r="X485" i="8"/>
  <c r="W485" i="8"/>
  <c r="V485" i="8" s="1"/>
  <c r="I485" i="8"/>
  <c r="K485" i="8" s="1"/>
  <c r="AF484" i="8"/>
  <c r="AE484" i="8"/>
  <c r="AD484" i="8"/>
  <c r="AC484" i="8"/>
  <c r="AA484" i="8"/>
  <c r="AB484" i="8" s="1"/>
  <c r="Z484" i="8"/>
  <c r="Y484" i="8"/>
  <c r="X484" i="8"/>
  <c r="W484" i="8"/>
  <c r="I484" i="8"/>
  <c r="K484" i="8" s="1"/>
  <c r="AF483" i="8"/>
  <c r="AE483" i="8"/>
  <c r="AD483" i="8"/>
  <c r="AC483" i="8"/>
  <c r="AA483" i="8"/>
  <c r="AB483" i="8" s="1"/>
  <c r="Z483" i="8"/>
  <c r="Y483" i="8"/>
  <c r="X483" i="8"/>
  <c r="W483" i="8"/>
  <c r="I483" i="8"/>
  <c r="K483" i="8" s="1"/>
  <c r="AF482" i="8"/>
  <c r="AE482" i="8"/>
  <c r="AD482" i="8"/>
  <c r="AC482" i="8"/>
  <c r="AA482" i="8"/>
  <c r="AB482" i="8" s="1"/>
  <c r="Z482" i="8"/>
  <c r="Y482" i="8"/>
  <c r="X482" i="8"/>
  <c r="W482" i="8"/>
  <c r="V482" i="8" s="1"/>
  <c r="I482" i="8"/>
  <c r="K482" i="8" s="1"/>
  <c r="AF481" i="8"/>
  <c r="AE481" i="8"/>
  <c r="AD481" i="8"/>
  <c r="AA481" i="8"/>
  <c r="AB481" i="8" s="1"/>
  <c r="W481" i="8"/>
  <c r="I481" i="8"/>
  <c r="K481" i="8" s="1"/>
  <c r="AF480" i="8"/>
  <c r="AE480" i="8"/>
  <c r="AD480" i="8"/>
  <c r="AC480" i="8"/>
  <c r="AA480" i="8"/>
  <c r="AB480" i="8" s="1"/>
  <c r="Z480" i="8"/>
  <c r="Y480" i="8"/>
  <c r="X480" i="8"/>
  <c r="W480" i="8"/>
  <c r="V480" i="8" s="1"/>
  <c r="I480" i="8"/>
  <c r="K480" i="8" s="1"/>
  <c r="AF479" i="8"/>
  <c r="AE479" i="8"/>
  <c r="AD479" i="8"/>
  <c r="AC479" i="8"/>
  <c r="AA479" i="8"/>
  <c r="AB479" i="8" s="1"/>
  <c r="Z479" i="8"/>
  <c r="Y479" i="8"/>
  <c r="X479" i="8"/>
  <c r="W479" i="8"/>
  <c r="I479" i="8"/>
  <c r="K479" i="8" s="1"/>
  <c r="AF478" i="8"/>
  <c r="AE478" i="8"/>
  <c r="AD478" i="8"/>
  <c r="AC478" i="8"/>
  <c r="AA478" i="8"/>
  <c r="AB478" i="8" s="1"/>
  <c r="Z478" i="8"/>
  <c r="Y478" i="8"/>
  <c r="X478" i="8"/>
  <c r="W478" i="8"/>
  <c r="I478" i="8"/>
  <c r="K478" i="8" s="1"/>
  <c r="AF477" i="8"/>
  <c r="AE477" i="8"/>
  <c r="AD477" i="8"/>
  <c r="AC477" i="8"/>
  <c r="AA477" i="8"/>
  <c r="AB477" i="8" s="1"/>
  <c r="Z477" i="8"/>
  <c r="Y477" i="8"/>
  <c r="X477" i="8"/>
  <c r="W477" i="8"/>
  <c r="K477" i="8"/>
  <c r="I477" i="8"/>
  <c r="AF476" i="8"/>
  <c r="AE476" i="8"/>
  <c r="AD476" i="8"/>
  <c r="AC476" i="8"/>
  <c r="AB476" i="8"/>
  <c r="AA476" i="8"/>
  <c r="Z476" i="8"/>
  <c r="Y476" i="8"/>
  <c r="X476" i="8"/>
  <c r="V476" i="8" s="1"/>
  <c r="W476" i="8"/>
  <c r="I476" i="8"/>
  <c r="K476" i="8" s="1"/>
  <c r="AF475" i="8"/>
  <c r="AE475" i="8"/>
  <c r="AD475" i="8"/>
  <c r="AC475" i="8"/>
  <c r="AA475" i="8"/>
  <c r="AB475" i="8" s="1"/>
  <c r="Z475" i="8"/>
  <c r="Y475" i="8"/>
  <c r="X475" i="8"/>
  <c r="W475" i="8"/>
  <c r="I475" i="8"/>
  <c r="K475" i="8" s="1"/>
  <c r="AF474" i="8"/>
  <c r="AE474" i="8"/>
  <c r="AD474" i="8"/>
  <c r="AC474" i="8"/>
  <c r="AA474" i="8"/>
  <c r="AB474" i="8" s="1"/>
  <c r="Z474" i="8"/>
  <c r="Y474" i="8"/>
  <c r="X474" i="8"/>
  <c r="W474" i="8"/>
  <c r="I474" i="8"/>
  <c r="K474" i="8" s="1"/>
  <c r="AF473" i="8"/>
  <c r="AE473" i="8"/>
  <c r="AD473" i="8"/>
  <c r="AC473" i="8"/>
  <c r="AA473" i="8"/>
  <c r="AB473" i="8" s="1"/>
  <c r="Z473" i="8"/>
  <c r="Y473" i="8"/>
  <c r="X473" i="8"/>
  <c r="W473" i="8"/>
  <c r="K473" i="8"/>
  <c r="I473" i="8"/>
  <c r="AF472" i="8"/>
  <c r="AE472" i="8"/>
  <c r="AD472" i="8"/>
  <c r="AC472" i="8"/>
  <c r="AB472" i="8"/>
  <c r="AA472" i="8"/>
  <c r="Z472" i="8"/>
  <c r="Y472" i="8"/>
  <c r="X472" i="8"/>
  <c r="V472" i="8" s="1"/>
  <c r="W472" i="8"/>
  <c r="I472" i="8"/>
  <c r="K472" i="8" s="1"/>
  <c r="AF471" i="8"/>
  <c r="AE471" i="8"/>
  <c r="AD471" i="8"/>
  <c r="AC471" i="8"/>
  <c r="AA471" i="8"/>
  <c r="AB471" i="8" s="1"/>
  <c r="Z471" i="8"/>
  <c r="Y471" i="8"/>
  <c r="X471" i="8"/>
  <c r="W471" i="8"/>
  <c r="I471" i="8"/>
  <c r="K471" i="8" s="1"/>
  <c r="AF470" i="8"/>
  <c r="AE470" i="8"/>
  <c r="AD470" i="8"/>
  <c r="AC470" i="8"/>
  <c r="AA470" i="8"/>
  <c r="AB470" i="8" s="1"/>
  <c r="Z470" i="8"/>
  <c r="Y470" i="8"/>
  <c r="X470" i="8"/>
  <c r="W470" i="8"/>
  <c r="I470" i="8"/>
  <c r="K470" i="8" s="1"/>
  <c r="AF469" i="8"/>
  <c r="AE469" i="8"/>
  <c r="AD469" i="8"/>
  <c r="AC469" i="8"/>
  <c r="AA469" i="8"/>
  <c r="AB469" i="8" s="1"/>
  <c r="Z469" i="8"/>
  <c r="Y469" i="8"/>
  <c r="X469" i="8"/>
  <c r="W469" i="8"/>
  <c r="K469" i="8"/>
  <c r="I469" i="8"/>
  <c r="AF468" i="8"/>
  <c r="AE468" i="8"/>
  <c r="AD468" i="8"/>
  <c r="AC468" i="8"/>
  <c r="AB468" i="8"/>
  <c r="AA468" i="8"/>
  <c r="Z468" i="8"/>
  <c r="Y468" i="8"/>
  <c r="X468" i="8"/>
  <c r="V468" i="8" s="1"/>
  <c r="W468" i="8"/>
  <c r="I468" i="8"/>
  <c r="K468" i="8" s="1"/>
  <c r="AF467" i="8"/>
  <c r="AE467" i="8"/>
  <c r="AD467" i="8"/>
  <c r="AC467" i="8"/>
  <c r="AA467" i="8"/>
  <c r="AB467" i="8" s="1"/>
  <c r="Z467" i="8"/>
  <c r="Y467" i="8"/>
  <c r="X467" i="8"/>
  <c r="W467" i="8"/>
  <c r="I467" i="8"/>
  <c r="K467" i="8" s="1"/>
  <c r="AF466" i="8"/>
  <c r="AE466" i="8"/>
  <c r="AD466" i="8"/>
  <c r="AC466" i="8"/>
  <c r="AA466" i="8"/>
  <c r="AB466" i="8" s="1"/>
  <c r="Z466" i="8"/>
  <c r="Y466" i="8"/>
  <c r="X466" i="8"/>
  <c r="W466" i="8"/>
  <c r="I466" i="8"/>
  <c r="K466" i="8" s="1"/>
  <c r="AF465" i="8"/>
  <c r="AE465" i="8"/>
  <c r="AD465" i="8"/>
  <c r="AC465" i="8"/>
  <c r="AA465" i="8"/>
  <c r="AB465" i="8" s="1"/>
  <c r="Z465" i="8"/>
  <c r="Y465" i="8"/>
  <c r="X465" i="8"/>
  <c r="W465" i="8"/>
  <c r="K465" i="8"/>
  <c r="I465" i="8"/>
  <c r="AF464" i="8"/>
  <c r="AE464" i="8"/>
  <c r="AD464" i="8"/>
  <c r="AC464" i="8"/>
  <c r="AB464" i="8"/>
  <c r="AA464" i="8"/>
  <c r="Z464" i="8"/>
  <c r="Y464" i="8"/>
  <c r="X464" i="8"/>
  <c r="W464" i="8"/>
  <c r="V464" i="8"/>
  <c r="I464" i="8"/>
  <c r="K464" i="8" s="1"/>
  <c r="AF463" i="8"/>
  <c r="AE463" i="8"/>
  <c r="AD463" i="8"/>
  <c r="AC463" i="8"/>
  <c r="AA463" i="8"/>
  <c r="AB463" i="8" s="1"/>
  <c r="Z463" i="8"/>
  <c r="Y463" i="8"/>
  <c r="X463" i="8"/>
  <c r="W463" i="8"/>
  <c r="I463" i="8"/>
  <c r="K463" i="8" s="1"/>
  <c r="AF462" i="8"/>
  <c r="AE462" i="8"/>
  <c r="AD462" i="8"/>
  <c r="AC462" i="8"/>
  <c r="Z462" i="8"/>
  <c r="X462" i="8"/>
  <c r="I462" i="8"/>
  <c r="K462" i="8" s="1"/>
  <c r="AF461" i="8"/>
  <c r="AE461" i="8"/>
  <c r="AD461" i="8"/>
  <c r="AC461" i="8"/>
  <c r="AA461" i="8"/>
  <c r="AB461" i="8" s="1"/>
  <c r="Z461" i="8"/>
  <c r="Y461" i="8"/>
  <c r="X461" i="8"/>
  <c r="W461" i="8"/>
  <c r="K461" i="8"/>
  <c r="I461" i="8"/>
  <c r="AF460" i="8"/>
  <c r="AE460" i="8"/>
  <c r="AD460" i="8"/>
  <c r="AC460" i="8"/>
  <c r="AB460" i="8"/>
  <c r="AA460" i="8"/>
  <c r="Z460" i="8"/>
  <c r="Y460" i="8"/>
  <c r="X460" i="8"/>
  <c r="W460" i="8"/>
  <c r="V460" i="8"/>
  <c r="I460" i="8"/>
  <c r="K460" i="8" s="1"/>
  <c r="AF459" i="8"/>
  <c r="AE459" i="8"/>
  <c r="AD459" i="8"/>
  <c r="AC459" i="8"/>
  <c r="AA459" i="8"/>
  <c r="AB459" i="8" s="1"/>
  <c r="Z459" i="8"/>
  <c r="Y459" i="8"/>
  <c r="X459" i="8"/>
  <c r="W459" i="8"/>
  <c r="I459" i="8"/>
  <c r="K459" i="8" s="1"/>
  <c r="AF458" i="8"/>
  <c r="AE458" i="8"/>
  <c r="AD458" i="8"/>
  <c r="AC458" i="8"/>
  <c r="AA458" i="8"/>
  <c r="AB458" i="8" s="1"/>
  <c r="Z458" i="8"/>
  <c r="Y458" i="8"/>
  <c r="X458" i="8"/>
  <c r="W458" i="8"/>
  <c r="V458" i="8" s="1"/>
  <c r="I458" i="8"/>
  <c r="K458" i="8" s="1"/>
  <c r="AF457" i="8"/>
  <c r="AE457" i="8"/>
  <c r="AD457" i="8"/>
  <c r="AC457" i="8"/>
  <c r="AA457" i="8"/>
  <c r="AB457" i="8" s="1"/>
  <c r="Z457" i="8"/>
  <c r="Y457" i="8"/>
  <c r="X457" i="8"/>
  <c r="W457" i="8"/>
  <c r="I457" i="8"/>
  <c r="K457" i="8" s="1"/>
  <c r="AF456" i="8"/>
  <c r="AE456" i="8"/>
  <c r="AD456" i="8"/>
  <c r="AC456" i="8"/>
  <c r="AA456" i="8"/>
  <c r="AB456" i="8" s="1"/>
  <c r="Z456" i="8"/>
  <c r="Y456" i="8"/>
  <c r="X456" i="8"/>
  <c r="W456" i="8"/>
  <c r="V456" i="8" s="1"/>
  <c r="I456" i="8"/>
  <c r="K456" i="8" s="1"/>
  <c r="AF455" i="8"/>
  <c r="AE455" i="8"/>
  <c r="AD455" i="8"/>
  <c r="AC455" i="8"/>
  <c r="AA455" i="8"/>
  <c r="AB455" i="8" s="1"/>
  <c r="Z455" i="8"/>
  <c r="Y455" i="8"/>
  <c r="X455" i="8"/>
  <c r="W455" i="8"/>
  <c r="I455" i="8"/>
  <c r="K455" i="8" s="1"/>
  <c r="AF454" i="8"/>
  <c r="AE454" i="8"/>
  <c r="AD454" i="8"/>
  <c r="AC454" i="8"/>
  <c r="AA454" i="8"/>
  <c r="AB454" i="8" s="1"/>
  <c r="Z454" i="8"/>
  <c r="Y454" i="8"/>
  <c r="X454" i="8"/>
  <c r="W454" i="8"/>
  <c r="I454" i="8"/>
  <c r="K454" i="8" s="1"/>
  <c r="AF453" i="8"/>
  <c r="AE453" i="8"/>
  <c r="AD453" i="8"/>
  <c r="AC453" i="8"/>
  <c r="AA453" i="8"/>
  <c r="AB453" i="8" s="1"/>
  <c r="Z453" i="8"/>
  <c r="Y453" i="8"/>
  <c r="X453" i="8"/>
  <c r="W453" i="8"/>
  <c r="K453" i="8"/>
  <c r="I453" i="8"/>
  <c r="AF452" i="8"/>
  <c r="AE452" i="8"/>
  <c r="AD452" i="8"/>
  <c r="AC452" i="8"/>
  <c r="AB452" i="8"/>
  <c r="AA452" i="8"/>
  <c r="Z452" i="8"/>
  <c r="Y452" i="8"/>
  <c r="X452" i="8"/>
  <c r="V452" i="8" s="1"/>
  <c r="W452" i="8"/>
  <c r="I452" i="8"/>
  <c r="K452" i="8" s="1"/>
  <c r="AF451" i="8"/>
  <c r="AE451" i="8"/>
  <c r="AD451" i="8"/>
  <c r="AC451" i="8"/>
  <c r="AA451" i="8"/>
  <c r="AB451" i="8" s="1"/>
  <c r="Z451" i="8"/>
  <c r="Y451" i="8"/>
  <c r="X451" i="8"/>
  <c r="W451" i="8"/>
  <c r="I451" i="8"/>
  <c r="K451" i="8" s="1"/>
  <c r="AF450" i="8"/>
  <c r="AE450" i="8"/>
  <c r="AD450" i="8"/>
  <c r="AC450" i="8"/>
  <c r="AA450" i="8"/>
  <c r="AB450" i="8" s="1"/>
  <c r="Z450" i="8"/>
  <c r="Y450" i="8"/>
  <c r="X450" i="8"/>
  <c r="W450" i="8"/>
  <c r="I450" i="8"/>
  <c r="K450" i="8" s="1"/>
  <c r="AF449" i="8"/>
  <c r="AE449" i="8"/>
  <c r="AD449" i="8"/>
  <c r="AC449" i="8"/>
  <c r="AA449" i="8"/>
  <c r="AB449" i="8" s="1"/>
  <c r="Z449" i="8"/>
  <c r="Y449" i="8"/>
  <c r="X449" i="8"/>
  <c r="W449" i="8"/>
  <c r="K449" i="8"/>
  <c r="I449" i="8"/>
  <c r="AF448" i="8"/>
  <c r="AE448" i="8"/>
  <c r="AD448" i="8"/>
  <c r="AC448" i="8"/>
  <c r="AB448" i="8"/>
  <c r="AA448" i="8"/>
  <c r="Z448" i="8"/>
  <c r="Y448" i="8"/>
  <c r="X448" i="8"/>
  <c r="W448" i="8"/>
  <c r="V448" i="8"/>
  <c r="I448" i="8"/>
  <c r="K448" i="8" s="1"/>
  <c r="AF447" i="8"/>
  <c r="AE447" i="8"/>
  <c r="AD447" i="8"/>
  <c r="AC447" i="8"/>
  <c r="AA447" i="8"/>
  <c r="AB447" i="8" s="1"/>
  <c r="Z447" i="8"/>
  <c r="Y447" i="8"/>
  <c r="X447" i="8"/>
  <c r="W447" i="8"/>
  <c r="I447" i="8"/>
  <c r="K447" i="8" s="1"/>
  <c r="AF446" i="8"/>
  <c r="AE446" i="8"/>
  <c r="AD446" i="8"/>
  <c r="AC446" i="8"/>
  <c r="AA446" i="8"/>
  <c r="AB446" i="8" s="1"/>
  <c r="Z446" i="8"/>
  <c r="Y446" i="8"/>
  <c r="X446" i="8"/>
  <c r="W446" i="8"/>
  <c r="V446" i="8" s="1"/>
  <c r="I446" i="8"/>
  <c r="K446" i="8" s="1"/>
  <c r="AF445" i="8"/>
  <c r="AE445" i="8"/>
  <c r="AD445" i="8"/>
  <c r="AC445" i="8"/>
  <c r="AA445" i="8"/>
  <c r="AB445" i="8" s="1"/>
  <c r="Z445" i="8"/>
  <c r="Y445" i="8"/>
  <c r="X445" i="8"/>
  <c r="W445" i="8"/>
  <c r="I445" i="8"/>
  <c r="K445" i="8" s="1"/>
  <c r="AF444" i="8"/>
  <c r="AE444" i="8"/>
  <c r="AD444" i="8"/>
  <c r="AC444" i="8"/>
  <c r="AA444" i="8"/>
  <c r="AB444" i="8" s="1"/>
  <c r="Z444" i="8"/>
  <c r="Y444" i="8"/>
  <c r="X444" i="8"/>
  <c r="W444" i="8"/>
  <c r="V444" i="8" s="1"/>
  <c r="I444" i="8"/>
  <c r="K444" i="8" s="1"/>
  <c r="AF443" i="8"/>
  <c r="AE443" i="8"/>
  <c r="AD443" i="8"/>
  <c r="AC443" i="8"/>
  <c r="AA443" i="8"/>
  <c r="AB443" i="8" s="1"/>
  <c r="Z443" i="8"/>
  <c r="Y443" i="8"/>
  <c r="X443" i="8"/>
  <c r="W443" i="8"/>
  <c r="I443" i="8"/>
  <c r="K443" i="8" s="1"/>
  <c r="AF442" i="8"/>
  <c r="AE442" i="8"/>
  <c r="AD442" i="8"/>
  <c r="AC442" i="8"/>
  <c r="AA442" i="8"/>
  <c r="AB442" i="8" s="1"/>
  <c r="Z442" i="8"/>
  <c r="Y442" i="8"/>
  <c r="X442" i="8"/>
  <c r="W442" i="8"/>
  <c r="I442" i="8"/>
  <c r="K442" i="8" s="1"/>
  <c r="AF441" i="8"/>
  <c r="AE441" i="8"/>
  <c r="AD441" i="8"/>
  <c r="AC441" i="8"/>
  <c r="AA441" i="8"/>
  <c r="AB441" i="8" s="1"/>
  <c r="Z441" i="8"/>
  <c r="Y441" i="8"/>
  <c r="X441" i="8"/>
  <c r="W441" i="8"/>
  <c r="K441" i="8"/>
  <c r="I441" i="8"/>
  <c r="AF440" i="8"/>
  <c r="AE440" i="8"/>
  <c r="AD440" i="8"/>
  <c r="AC440" i="8"/>
  <c r="AB440" i="8"/>
  <c r="AA440" i="8"/>
  <c r="Z440" i="8"/>
  <c r="Y440" i="8"/>
  <c r="X440" i="8"/>
  <c r="V440" i="8" s="1"/>
  <c r="W440" i="8"/>
  <c r="I440" i="8"/>
  <c r="K440" i="8" s="1"/>
  <c r="AF439" i="8"/>
  <c r="AE439" i="8"/>
  <c r="AD439" i="8"/>
  <c r="AC439" i="8"/>
  <c r="AA439" i="8"/>
  <c r="AB439" i="8" s="1"/>
  <c r="Z439" i="8"/>
  <c r="Y439" i="8"/>
  <c r="X439" i="8"/>
  <c r="W439" i="8"/>
  <c r="I439" i="8"/>
  <c r="K439" i="8" s="1"/>
  <c r="AF438" i="8"/>
  <c r="AE438" i="8"/>
  <c r="AD438" i="8"/>
  <c r="AC438" i="8"/>
  <c r="AA438" i="8"/>
  <c r="AB438" i="8" s="1"/>
  <c r="Z438" i="8"/>
  <c r="Y438" i="8"/>
  <c r="X438" i="8"/>
  <c r="W438" i="8"/>
  <c r="I438" i="8"/>
  <c r="K438" i="8" s="1"/>
  <c r="AF437" i="8"/>
  <c r="AE437" i="8"/>
  <c r="AD437" i="8"/>
  <c r="AC437" i="8"/>
  <c r="AA437" i="8"/>
  <c r="AB437" i="8" s="1"/>
  <c r="Z437" i="8"/>
  <c r="Y437" i="8"/>
  <c r="X437" i="8"/>
  <c r="W437" i="8"/>
  <c r="K437" i="8"/>
  <c r="I437" i="8"/>
  <c r="AF436" i="8"/>
  <c r="AE436" i="8"/>
  <c r="AD436" i="8"/>
  <c r="AC436" i="8"/>
  <c r="AB436" i="8"/>
  <c r="AA436" i="8"/>
  <c r="Z436" i="8"/>
  <c r="Y436" i="8"/>
  <c r="X436" i="8"/>
  <c r="V436" i="8" s="1"/>
  <c r="W436" i="8"/>
  <c r="I436" i="8"/>
  <c r="K436" i="8" s="1"/>
  <c r="AF435" i="8"/>
  <c r="AE435" i="8"/>
  <c r="AD435" i="8"/>
  <c r="AC435" i="8"/>
  <c r="AA435" i="8"/>
  <c r="AB435" i="8" s="1"/>
  <c r="Z435" i="8"/>
  <c r="Y435" i="8"/>
  <c r="X435" i="8"/>
  <c r="W435" i="8"/>
  <c r="I435" i="8"/>
  <c r="K435" i="8" s="1"/>
  <c r="AF434" i="8"/>
  <c r="AE434" i="8"/>
  <c r="AD434" i="8"/>
  <c r="AC434" i="8"/>
  <c r="AA434" i="8"/>
  <c r="AB434" i="8" s="1"/>
  <c r="Z434" i="8"/>
  <c r="Y434" i="8"/>
  <c r="X434" i="8"/>
  <c r="W434" i="8"/>
  <c r="I434" i="8"/>
  <c r="K434" i="8" s="1"/>
  <c r="AF433" i="8"/>
  <c r="AE433" i="8"/>
  <c r="AD433" i="8"/>
  <c r="AC433" i="8"/>
  <c r="AA433" i="8"/>
  <c r="AB433" i="8" s="1"/>
  <c r="Z433" i="8"/>
  <c r="Y433" i="8"/>
  <c r="X433" i="8"/>
  <c r="W433" i="8"/>
  <c r="K433" i="8"/>
  <c r="I433" i="8"/>
  <c r="AF432" i="8"/>
  <c r="AE432" i="8"/>
  <c r="AD432" i="8"/>
  <c r="AC432" i="8"/>
  <c r="AA432" i="8"/>
  <c r="AB432" i="8" s="1"/>
  <c r="Z432" i="8"/>
  <c r="Y432" i="8"/>
  <c r="X432" i="8"/>
  <c r="W432" i="8"/>
  <c r="V432" i="8"/>
  <c r="I432" i="8"/>
  <c r="K432" i="8" s="1"/>
  <c r="AF431" i="8"/>
  <c r="AE431" i="8"/>
  <c r="AD431" i="8"/>
  <c r="AC431" i="8"/>
  <c r="AA431" i="8"/>
  <c r="AB431" i="8" s="1"/>
  <c r="Z431" i="8"/>
  <c r="Y431" i="8"/>
  <c r="X431" i="8"/>
  <c r="W431" i="8"/>
  <c r="I431" i="8"/>
  <c r="K431" i="8" s="1"/>
  <c r="AF430" i="8"/>
  <c r="AE430" i="8"/>
  <c r="AD430" i="8"/>
  <c r="AC430" i="8"/>
  <c r="AA430" i="8"/>
  <c r="AB430" i="8" s="1"/>
  <c r="Z430" i="8"/>
  <c r="Y430" i="8"/>
  <c r="X430" i="8"/>
  <c r="W430" i="8"/>
  <c r="V430" i="8" s="1"/>
  <c r="I430" i="8"/>
  <c r="K430" i="8" s="1"/>
  <c r="AF429" i="8"/>
  <c r="AE429" i="8"/>
  <c r="AD429" i="8"/>
  <c r="AC429" i="8"/>
  <c r="AA429" i="8"/>
  <c r="AB429" i="8" s="1"/>
  <c r="Z429" i="8"/>
  <c r="Y429" i="8"/>
  <c r="X429" i="8"/>
  <c r="W429" i="8"/>
  <c r="I429" i="8"/>
  <c r="K429" i="8" s="1"/>
  <c r="AF428" i="8"/>
  <c r="AE428" i="8"/>
  <c r="AD428" i="8"/>
  <c r="AC428" i="8"/>
  <c r="AA428" i="8"/>
  <c r="AB428" i="8" s="1"/>
  <c r="Z428" i="8"/>
  <c r="Y428" i="8"/>
  <c r="X428" i="8"/>
  <c r="W428" i="8"/>
  <c r="V428" i="8" s="1"/>
  <c r="I428" i="8"/>
  <c r="K428" i="8" s="1"/>
  <c r="AF427" i="8"/>
  <c r="AE427" i="8"/>
  <c r="AD427" i="8"/>
  <c r="AC427" i="8"/>
  <c r="AA427" i="8"/>
  <c r="AB427" i="8" s="1"/>
  <c r="Z427" i="8"/>
  <c r="Y427" i="8"/>
  <c r="X427" i="8"/>
  <c r="W427" i="8"/>
  <c r="I427" i="8"/>
  <c r="K427" i="8" s="1"/>
  <c r="AF426" i="8"/>
  <c r="AE426" i="8"/>
  <c r="AD426" i="8"/>
  <c r="AC426" i="8"/>
  <c r="AA426" i="8"/>
  <c r="AB426" i="8" s="1"/>
  <c r="Z426" i="8"/>
  <c r="Y426" i="8"/>
  <c r="X426" i="8"/>
  <c r="W426" i="8"/>
  <c r="I426" i="8"/>
  <c r="K426" i="8" s="1"/>
  <c r="AF425" i="8"/>
  <c r="AE425" i="8"/>
  <c r="AD425" i="8"/>
  <c r="AC425" i="8"/>
  <c r="AA425" i="8"/>
  <c r="AB425" i="8" s="1"/>
  <c r="Z425" i="8"/>
  <c r="Y425" i="8"/>
  <c r="X425" i="8"/>
  <c r="W425" i="8"/>
  <c r="K425" i="8"/>
  <c r="I425" i="8"/>
  <c r="AF424" i="8"/>
  <c r="AE424" i="8"/>
  <c r="AD424" i="8"/>
  <c r="AC424" i="8"/>
  <c r="AB424" i="8"/>
  <c r="AA424" i="8"/>
  <c r="Z424" i="8"/>
  <c r="Y424" i="8"/>
  <c r="X424" i="8"/>
  <c r="V424" i="8" s="1"/>
  <c r="W424" i="8"/>
  <c r="I424" i="8"/>
  <c r="K424" i="8" s="1"/>
  <c r="AF423" i="8"/>
  <c r="AE423" i="8"/>
  <c r="AD423" i="8"/>
  <c r="AC423" i="8"/>
  <c r="AA423" i="8"/>
  <c r="AB423" i="8" s="1"/>
  <c r="Z423" i="8"/>
  <c r="Y423" i="8"/>
  <c r="X423" i="8"/>
  <c r="W423" i="8"/>
  <c r="I423" i="8"/>
  <c r="K423" i="8" s="1"/>
  <c r="AF422" i="8"/>
  <c r="AE422" i="8"/>
  <c r="AD422" i="8"/>
  <c r="AC422" i="8"/>
  <c r="AA422" i="8"/>
  <c r="AB422" i="8" s="1"/>
  <c r="Z422" i="8"/>
  <c r="Y422" i="8"/>
  <c r="X422" i="8"/>
  <c r="W422" i="8"/>
  <c r="I422" i="8"/>
  <c r="K422" i="8" s="1"/>
  <c r="AF421" i="8"/>
  <c r="AE421" i="8"/>
  <c r="AD421" i="8"/>
  <c r="AC421" i="8"/>
  <c r="AA421" i="8"/>
  <c r="AB421" i="8" s="1"/>
  <c r="Z421" i="8"/>
  <c r="Y421" i="8"/>
  <c r="X421" i="8"/>
  <c r="W421" i="8"/>
  <c r="K421" i="8"/>
  <c r="I421" i="8"/>
  <c r="AF420" i="8"/>
  <c r="AE420" i="8"/>
  <c r="AD420" i="8"/>
  <c r="AC420" i="8"/>
  <c r="AB420" i="8"/>
  <c r="AA420" i="8"/>
  <c r="Z420" i="8"/>
  <c r="Y420" i="8"/>
  <c r="X420" i="8"/>
  <c r="V420" i="8" s="1"/>
  <c r="W420" i="8"/>
  <c r="I420" i="8"/>
  <c r="K420" i="8" s="1"/>
  <c r="AF419" i="8"/>
  <c r="AE419" i="8"/>
  <c r="AD419" i="8"/>
  <c r="AC419" i="8"/>
  <c r="AA419" i="8"/>
  <c r="AB419" i="8" s="1"/>
  <c r="Z419" i="8"/>
  <c r="Y419" i="8"/>
  <c r="X419" i="8"/>
  <c r="W419" i="8"/>
  <c r="I419" i="8"/>
  <c r="K419" i="8" s="1"/>
  <c r="AF418" i="8"/>
  <c r="AE418" i="8"/>
  <c r="AD418" i="8"/>
  <c r="AC418" i="8"/>
  <c r="AA418" i="8"/>
  <c r="AB418" i="8" s="1"/>
  <c r="Z418" i="8"/>
  <c r="Y418" i="8"/>
  <c r="X418" i="8"/>
  <c r="W418" i="8"/>
  <c r="I418" i="8"/>
  <c r="K418" i="8" s="1"/>
  <c r="AF417" i="8"/>
  <c r="AE417" i="8"/>
  <c r="AD417" i="8"/>
  <c r="AC417" i="8"/>
  <c r="AA417" i="8"/>
  <c r="AB417" i="8" s="1"/>
  <c r="Z417" i="8"/>
  <c r="Y417" i="8"/>
  <c r="X417" i="8"/>
  <c r="W417" i="8"/>
  <c r="I417" i="8"/>
  <c r="K417" i="8" s="1"/>
  <c r="AF416" i="8"/>
  <c r="AE416" i="8"/>
  <c r="AD416" i="8"/>
  <c r="AC416" i="8"/>
  <c r="AA416" i="8"/>
  <c r="AB416" i="8" s="1"/>
  <c r="Z416" i="8"/>
  <c r="Y416" i="8"/>
  <c r="X416" i="8"/>
  <c r="W416" i="8"/>
  <c r="I416" i="8"/>
  <c r="K416" i="8" s="1"/>
  <c r="AF415" i="8"/>
  <c r="AE415" i="8"/>
  <c r="AD415" i="8"/>
  <c r="AC415" i="8"/>
  <c r="AA415" i="8"/>
  <c r="AB415" i="8" s="1"/>
  <c r="Z415" i="8"/>
  <c r="Y415" i="8"/>
  <c r="X415" i="8"/>
  <c r="W415" i="8"/>
  <c r="V415" i="8" s="1"/>
  <c r="I415" i="8"/>
  <c r="K415" i="8" s="1"/>
  <c r="AF414" i="8"/>
  <c r="AE414" i="8"/>
  <c r="AD414" i="8"/>
  <c r="AC414" i="8"/>
  <c r="AA414" i="8"/>
  <c r="AB414" i="8" s="1"/>
  <c r="Z414" i="8"/>
  <c r="Y414" i="8"/>
  <c r="X414" i="8"/>
  <c r="W414" i="8"/>
  <c r="I414" i="8"/>
  <c r="K414" i="8" s="1"/>
  <c r="AF413" i="8"/>
  <c r="AE413" i="8"/>
  <c r="AD413" i="8"/>
  <c r="AC413" i="8"/>
  <c r="AA413" i="8"/>
  <c r="AB413" i="8" s="1"/>
  <c r="Z413" i="8"/>
  <c r="Y413" i="8"/>
  <c r="X413" i="8"/>
  <c r="W413" i="8"/>
  <c r="I413" i="8"/>
  <c r="K413" i="8" s="1"/>
  <c r="AF412" i="8"/>
  <c r="AE412" i="8"/>
  <c r="AD412" i="8"/>
  <c r="AC412" i="8"/>
  <c r="AA412" i="8"/>
  <c r="AB412" i="8" s="1"/>
  <c r="Z412" i="8"/>
  <c r="Y412" i="8"/>
  <c r="X412" i="8"/>
  <c r="W412" i="8"/>
  <c r="V412" i="8" s="1"/>
  <c r="I412" i="8"/>
  <c r="K412" i="8" s="1"/>
  <c r="AF411" i="8"/>
  <c r="AE411" i="8"/>
  <c r="AD411" i="8"/>
  <c r="AC411" i="8"/>
  <c r="AA411" i="8"/>
  <c r="AB411" i="8" s="1"/>
  <c r="Z411" i="8"/>
  <c r="Y411" i="8"/>
  <c r="X411" i="8"/>
  <c r="W411" i="8"/>
  <c r="I411" i="8"/>
  <c r="K411" i="8" s="1"/>
  <c r="AF410" i="8"/>
  <c r="AE410" i="8"/>
  <c r="AD410" i="8"/>
  <c r="AC410" i="8"/>
  <c r="AA410" i="8"/>
  <c r="AB410" i="8" s="1"/>
  <c r="Z410" i="8"/>
  <c r="Y410" i="8"/>
  <c r="X410" i="8"/>
  <c r="W410" i="8"/>
  <c r="I410" i="8"/>
  <c r="K410" i="8" s="1"/>
  <c r="AF409" i="8"/>
  <c r="AE409" i="8"/>
  <c r="AD409" i="8"/>
  <c r="AC409" i="8"/>
  <c r="AA409" i="8"/>
  <c r="AB409" i="8" s="1"/>
  <c r="Z409" i="8"/>
  <c r="Y409" i="8"/>
  <c r="X409" i="8"/>
  <c r="W409" i="8"/>
  <c r="K409" i="8"/>
  <c r="I409" i="8"/>
  <c r="AF408" i="8"/>
  <c r="AE408" i="8"/>
  <c r="AD408" i="8"/>
  <c r="AC408" i="8"/>
  <c r="AB408" i="8"/>
  <c r="AA408" i="8"/>
  <c r="Z408" i="8"/>
  <c r="Y408" i="8"/>
  <c r="X408" i="8"/>
  <c r="W408" i="8"/>
  <c r="V408" i="8"/>
  <c r="I408" i="8"/>
  <c r="K408" i="8" s="1"/>
  <c r="AF407" i="8"/>
  <c r="AE407" i="8"/>
  <c r="AD407" i="8"/>
  <c r="AC407" i="8"/>
  <c r="AA407" i="8"/>
  <c r="AB407" i="8" s="1"/>
  <c r="Z407" i="8"/>
  <c r="Y407" i="8"/>
  <c r="X407" i="8"/>
  <c r="W407" i="8"/>
  <c r="I407" i="8"/>
  <c r="K407" i="8" s="1"/>
  <c r="AF406" i="8"/>
  <c r="AE406" i="8"/>
  <c r="AD406" i="8"/>
  <c r="AC406" i="8"/>
  <c r="AA406" i="8"/>
  <c r="AB406" i="8" s="1"/>
  <c r="Z406" i="8"/>
  <c r="Y406" i="8"/>
  <c r="X406" i="8"/>
  <c r="W406" i="8"/>
  <c r="V406" i="8" s="1"/>
  <c r="I406" i="8"/>
  <c r="K406" i="8" s="1"/>
  <c r="AF405" i="8"/>
  <c r="AE405" i="8"/>
  <c r="AD405" i="8"/>
  <c r="AC405" i="8"/>
  <c r="AA405" i="8"/>
  <c r="AB405" i="8" s="1"/>
  <c r="Z405" i="8"/>
  <c r="Y405" i="8"/>
  <c r="X405" i="8"/>
  <c r="W405" i="8"/>
  <c r="I405" i="8"/>
  <c r="K405" i="8" s="1"/>
  <c r="AF404" i="8"/>
  <c r="AE404" i="8"/>
  <c r="AD404" i="8"/>
  <c r="AC404" i="8"/>
  <c r="AA404" i="8"/>
  <c r="AB404" i="8" s="1"/>
  <c r="Z404" i="8"/>
  <c r="Y404" i="8"/>
  <c r="X404" i="8"/>
  <c r="W404" i="8"/>
  <c r="I404" i="8"/>
  <c r="K404" i="8" s="1"/>
  <c r="AF403" i="8"/>
  <c r="AE403" i="8"/>
  <c r="AD403" i="8"/>
  <c r="AC403" i="8"/>
  <c r="AA403" i="8"/>
  <c r="AB403" i="8" s="1"/>
  <c r="Z403" i="8"/>
  <c r="Y403" i="8"/>
  <c r="X403" i="8"/>
  <c r="W403" i="8"/>
  <c r="V403" i="8" s="1"/>
  <c r="I403" i="8"/>
  <c r="K403" i="8" s="1"/>
  <c r="AF402" i="8"/>
  <c r="AE402" i="8"/>
  <c r="AD402" i="8"/>
  <c r="AC402" i="8"/>
  <c r="AA402" i="8"/>
  <c r="AB402" i="8" s="1"/>
  <c r="Z402" i="8"/>
  <c r="Y402" i="8"/>
  <c r="X402" i="8"/>
  <c r="W402" i="8"/>
  <c r="V402" i="8" s="1"/>
  <c r="I402" i="8"/>
  <c r="K402" i="8" s="1"/>
  <c r="AF401" i="8"/>
  <c r="AE401" i="8"/>
  <c r="AD401" i="8"/>
  <c r="AC401" i="8"/>
  <c r="AA401" i="8"/>
  <c r="AB401" i="8" s="1"/>
  <c r="Z401" i="8"/>
  <c r="Y401" i="8"/>
  <c r="X401" i="8"/>
  <c r="W401" i="8"/>
  <c r="I401" i="8"/>
  <c r="K401" i="8" s="1"/>
  <c r="AF400" i="8"/>
  <c r="AE400" i="8"/>
  <c r="AD400" i="8"/>
  <c r="AC400" i="8"/>
  <c r="AA400" i="8"/>
  <c r="AB400" i="8" s="1"/>
  <c r="Z400" i="8"/>
  <c r="Y400" i="8"/>
  <c r="X400" i="8"/>
  <c r="W400" i="8"/>
  <c r="I400" i="8"/>
  <c r="K400" i="8" s="1"/>
  <c r="AF399" i="8"/>
  <c r="AE399" i="8"/>
  <c r="AD399" i="8"/>
  <c r="AC399" i="8"/>
  <c r="AA399" i="8"/>
  <c r="AB399" i="8" s="1"/>
  <c r="Z399" i="8"/>
  <c r="Y399" i="8"/>
  <c r="X399" i="8"/>
  <c r="W399" i="8"/>
  <c r="I399" i="8"/>
  <c r="K399" i="8" s="1"/>
  <c r="AF398" i="8"/>
  <c r="AE398" i="8"/>
  <c r="AD398" i="8"/>
  <c r="AC398" i="8"/>
  <c r="AA398" i="8"/>
  <c r="AB398" i="8" s="1"/>
  <c r="Z398" i="8"/>
  <c r="Y398" i="8"/>
  <c r="X398" i="8"/>
  <c r="W398" i="8"/>
  <c r="V398" i="8" s="1"/>
  <c r="I398" i="8"/>
  <c r="K398" i="8" s="1"/>
  <c r="AF397" i="8"/>
  <c r="AE397" i="8"/>
  <c r="AD397" i="8"/>
  <c r="AC397" i="8"/>
  <c r="AA397" i="8"/>
  <c r="AB397" i="8" s="1"/>
  <c r="Z397" i="8"/>
  <c r="Y397" i="8"/>
  <c r="X397" i="8"/>
  <c r="W397" i="8"/>
  <c r="V397" i="8" s="1"/>
  <c r="I397" i="8"/>
  <c r="K397" i="8" s="1"/>
  <c r="AF396" i="8"/>
  <c r="AE396" i="8"/>
  <c r="AD396" i="8"/>
  <c r="AC396" i="8"/>
  <c r="AA396" i="8"/>
  <c r="AB396" i="8" s="1"/>
  <c r="Z396" i="8"/>
  <c r="Y396" i="8"/>
  <c r="X396" i="8"/>
  <c r="W396" i="8"/>
  <c r="I396" i="8"/>
  <c r="K396" i="8" s="1"/>
  <c r="AF395" i="8"/>
  <c r="AE395" i="8"/>
  <c r="AD395" i="8"/>
  <c r="AC395" i="8"/>
  <c r="AA395" i="8"/>
  <c r="AB395" i="8" s="1"/>
  <c r="Z395" i="8"/>
  <c r="Y395" i="8"/>
  <c r="X395" i="8"/>
  <c r="W395" i="8"/>
  <c r="K395" i="8"/>
  <c r="I395" i="8"/>
  <c r="AF394" i="8"/>
  <c r="AE394" i="8"/>
  <c r="AD394" i="8"/>
  <c r="AC394" i="8"/>
  <c r="AA394" i="8"/>
  <c r="AB394" i="8" s="1"/>
  <c r="Z394" i="8"/>
  <c r="Y394" i="8"/>
  <c r="X394" i="8"/>
  <c r="W394" i="8"/>
  <c r="I394" i="8"/>
  <c r="K394" i="8" s="1"/>
  <c r="AF393" i="8"/>
  <c r="AE393" i="8"/>
  <c r="AD393" i="8"/>
  <c r="AC393" i="8"/>
  <c r="AA393" i="8"/>
  <c r="AB393" i="8" s="1"/>
  <c r="Z393" i="8"/>
  <c r="Y393" i="8"/>
  <c r="X393" i="8"/>
  <c r="W393" i="8"/>
  <c r="I393" i="8"/>
  <c r="K393" i="8" s="1"/>
  <c r="AF392" i="8"/>
  <c r="AE392" i="8"/>
  <c r="AD392" i="8"/>
  <c r="AC392" i="8"/>
  <c r="AA392" i="8"/>
  <c r="AB392" i="8" s="1"/>
  <c r="Z392" i="8"/>
  <c r="Y392" i="8"/>
  <c r="X392" i="8"/>
  <c r="W392" i="8"/>
  <c r="I392" i="8"/>
  <c r="K392" i="8" s="1"/>
  <c r="AF391" i="8"/>
  <c r="AE391" i="8"/>
  <c r="AD391" i="8"/>
  <c r="AC391" i="8"/>
  <c r="AA391" i="8"/>
  <c r="AB391" i="8" s="1"/>
  <c r="Z391" i="8"/>
  <c r="Y391" i="8"/>
  <c r="X391" i="8"/>
  <c r="W391" i="8"/>
  <c r="V391" i="8" s="1"/>
  <c r="I391" i="8"/>
  <c r="K391" i="8" s="1"/>
  <c r="AF390" i="8"/>
  <c r="AE390" i="8"/>
  <c r="AD390" i="8"/>
  <c r="AC390" i="8"/>
  <c r="AB390" i="8"/>
  <c r="AA390" i="8"/>
  <c r="Z390" i="8"/>
  <c r="Y390" i="8"/>
  <c r="X390" i="8"/>
  <c r="W390" i="8"/>
  <c r="I390" i="8"/>
  <c r="K390" i="8" s="1"/>
  <c r="AF389" i="8"/>
  <c r="AE389" i="8"/>
  <c r="AD389" i="8"/>
  <c r="AC389" i="8"/>
  <c r="AA389" i="8"/>
  <c r="AB389" i="8" s="1"/>
  <c r="Z389" i="8"/>
  <c r="Y389" i="8"/>
  <c r="X389" i="8"/>
  <c r="W389" i="8"/>
  <c r="K389" i="8"/>
  <c r="I389" i="8"/>
  <c r="AF388" i="8"/>
  <c r="AE388" i="8"/>
  <c r="AD388" i="8"/>
  <c r="AC388" i="8"/>
  <c r="AB388" i="8"/>
  <c r="AA388" i="8"/>
  <c r="Z388" i="8"/>
  <c r="Y388" i="8"/>
  <c r="X388" i="8"/>
  <c r="V388" i="8" s="1"/>
  <c r="W388" i="8"/>
  <c r="I388" i="8"/>
  <c r="K388" i="8" s="1"/>
  <c r="AF387" i="8"/>
  <c r="AE387" i="8"/>
  <c r="AD387" i="8"/>
  <c r="AC387" i="8"/>
  <c r="AA387" i="8"/>
  <c r="AB387" i="8" s="1"/>
  <c r="Z387" i="8"/>
  <c r="Y387" i="8"/>
  <c r="X387" i="8"/>
  <c r="W387" i="8"/>
  <c r="I387" i="8"/>
  <c r="K387" i="8" s="1"/>
  <c r="AF386" i="8"/>
  <c r="AE386" i="8"/>
  <c r="AD386" i="8"/>
  <c r="AC386" i="8"/>
  <c r="AA386" i="8"/>
  <c r="AB386" i="8" s="1"/>
  <c r="Z386" i="8"/>
  <c r="Y386" i="8"/>
  <c r="X386" i="8"/>
  <c r="W386" i="8"/>
  <c r="V386" i="8"/>
  <c r="I386" i="8"/>
  <c r="K386" i="8" s="1"/>
  <c r="AF385" i="8"/>
  <c r="AE385" i="8"/>
  <c r="AD385" i="8"/>
  <c r="AC385" i="8"/>
  <c r="AA385" i="8"/>
  <c r="AB385" i="8" s="1"/>
  <c r="Z385" i="8"/>
  <c r="Y385" i="8"/>
  <c r="X385" i="8"/>
  <c r="W385" i="8"/>
  <c r="I385" i="8"/>
  <c r="K385" i="8" s="1"/>
  <c r="AF384" i="8"/>
  <c r="AE384" i="8"/>
  <c r="AD384" i="8"/>
  <c r="AC384" i="8"/>
  <c r="AB384" i="8"/>
  <c r="AA384" i="8"/>
  <c r="Z384" i="8"/>
  <c r="Y384" i="8"/>
  <c r="X384" i="8"/>
  <c r="W384" i="8"/>
  <c r="I384" i="8"/>
  <c r="K384" i="8" s="1"/>
  <c r="AF383" i="8"/>
  <c r="AE383" i="8"/>
  <c r="AD383" i="8"/>
  <c r="AC383" i="8"/>
  <c r="AA383" i="8"/>
  <c r="AB383" i="8" s="1"/>
  <c r="Z383" i="8"/>
  <c r="Y383" i="8"/>
  <c r="X383" i="8"/>
  <c r="W383" i="8"/>
  <c r="I383" i="8"/>
  <c r="K383" i="8" s="1"/>
  <c r="AF382" i="8"/>
  <c r="AE382" i="8"/>
  <c r="AD382" i="8"/>
  <c r="AC382" i="8"/>
  <c r="AA382" i="8"/>
  <c r="AB382" i="8" s="1"/>
  <c r="Z382" i="8"/>
  <c r="Y382" i="8"/>
  <c r="X382" i="8"/>
  <c r="W382" i="8"/>
  <c r="I382" i="8"/>
  <c r="K382" i="8" s="1"/>
  <c r="AF381" i="8"/>
  <c r="AE381" i="8"/>
  <c r="AD381" i="8"/>
  <c r="AC381" i="8"/>
  <c r="AA381" i="8"/>
  <c r="AB381" i="8" s="1"/>
  <c r="Z381" i="8"/>
  <c r="Y381" i="8"/>
  <c r="X381" i="8"/>
  <c r="W381" i="8"/>
  <c r="V381" i="8" s="1"/>
  <c r="I381" i="8"/>
  <c r="K381" i="8" s="1"/>
  <c r="AF380" i="8"/>
  <c r="AE380" i="8"/>
  <c r="AD380" i="8"/>
  <c r="AC380" i="8"/>
  <c r="AA380" i="8"/>
  <c r="AB380" i="8" s="1"/>
  <c r="Z380" i="8"/>
  <c r="Y380" i="8"/>
  <c r="X380" i="8"/>
  <c r="W380" i="8"/>
  <c r="I380" i="8"/>
  <c r="K380" i="8" s="1"/>
  <c r="AF379" i="8"/>
  <c r="AE379" i="8"/>
  <c r="AD379" i="8"/>
  <c r="AC379" i="8"/>
  <c r="AA379" i="8"/>
  <c r="AB379" i="8" s="1"/>
  <c r="Z379" i="8"/>
  <c r="Y379" i="8"/>
  <c r="X379" i="8"/>
  <c r="W379" i="8"/>
  <c r="I379" i="8"/>
  <c r="K379" i="8" s="1"/>
  <c r="AF378" i="8"/>
  <c r="AE378" i="8"/>
  <c r="AD378" i="8"/>
  <c r="AC378" i="8"/>
  <c r="AA378" i="8"/>
  <c r="AB378" i="8" s="1"/>
  <c r="Z378" i="8"/>
  <c r="Y378" i="8"/>
  <c r="X378" i="8"/>
  <c r="W378" i="8"/>
  <c r="I378" i="8"/>
  <c r="K378" i="8" s="1"/>
  <c r="AF377" i="8"/>
  <c r="AE377" i="8"/>
  <c r="AD377" i="8"/>
  <c r="AC377" i="8"/>
  <c r="AA377" i="8"/>
  <c r="AB377" i="8" s="1"/>
  <c r="Z377" i="8"/>
  <c r="Y377" i="8"/>
  <c r="X377" i="8"/>
  <c r="W377" i="8"/>
  <c r="I377" i="8"/>
  <c r="K377" i="8" s="1"/>
  <c r="AF376" i="8"/>
  <c r="AE376" i="8"/>
  <c r="AD376" i="8"/>
  <c r="AC376" i="8"/>
  <c r="AA376" i="8"/>
  <c r="AB376" i="8" s="1"/>
  <c r="Z376" i="8"/>
  <c r="Y376" i="8"/>
  <c r="X376" i="8"/>
  <c r="W376" i="8"/>
  <c r="I376" i="8"/>
  <c r="K376" i="8" s="1"/>
  <c r="AF375" i="8"/>
  <c r="AE375" i="8"/>
  <c r="AD375" i="8"/>
  <c r="AC375" i="8"/>
  <c r="AA375" i="8"/>
  <c r="AB375" i="8" s="1"/>
  <c r="Z375" i="8"/>
  <c r="Y375" i="8"/>
  <c r="X375" i="8"/>
  <c r="W375" i="8"/>
  <c r="V375" i="8" s="1"/>
  <c r="I375" i="8"/>
  <c r="K375" i="8" s="1"/>
  <c r="AF374" i="8"/>
  <c r="AE374" i="8"/>
  <c r="AD374" i="8"/>
  <c r="AC374" i="8"/>
  <c r="AA374" i="8"/>
  <c r="AB374" i="8" s="1"/>
  <c r="Z374" i="8"/>
  <c r="Y374" i="8"/>
  <c r="X374" i="8"/>
  <c r="W374" i="8"/>
  <c r="I374" i="8"/>
  <c r="K374" i="8" s="1"/>
  <c r="AF373" i="8"/>
  <c r="AE373" i="8"/>
  <c r="AD373" i="8"/>
  <c r="AC373" i="8"/>
  <c r="AA373" i="8"/>
  <c r="AB373" i="8" s="1"/>
  <c r="Z373" i="8"/>
  <c r="Y373" i="8"/>
  <c r="X373" i="8"/>
  <c r="W373" i="8"/>
  <c r="K373" i="8"/>
  <c r="I373" i="8"/>
  <c r="AF372" i="8"/>
  <c r="AE372" i="8"/>
  <c r="AD372" i="8"/>
  <c r="AC372" i="8"/>
  <c r="AB372" i="8"/>
  <c r="AA372" i="8"/>
  <c r="Z372" i="8"/>
  <c r="Y372" i="8"/>
  <c r="X372" i="8"/>
  <c r="V372" i="8" s="1"/>
  <c r="W372" i="8"/>
  <c r="I372" i="8"/>
  <c r="K372" i="8" s="1"/>
  <c r="AF371" i="8"/>
  <c r="AE371" i="8"/>
  <c r="AD371" i="8"/>
  <c r="AC371" i="8"/>
  <c r="AA371" i="8"/>
  <c r="AB371" i="8" s="1"/>
  <c r="Z371" i="8"/>
  <c r="Y371" i="8"/>
  <c r="X371" i="8"/>
  <c r="W371" i="8"/>
  <c r="I371" i="8"/>
  <c r="K371" i="8" s="1"/>
  <c r="AF370" i="8"/>
  <c r="AE370" i="8"/>
  <c r="AD370" i="8"/>
  <c r="AC370" i="8"/>
  <c r="AA370" i="8"/>
  <c r="AB370" i="8" s="1"/>
  <c r="Z370" i="8"/>
  <c r="Y370" i="8"/>
  <c r="X370" i="8"/>
  <c r="W370" i="8"/>
  <c r="V370" i="8"/>
  <c r="I370" i="8"/>
  <c r="K370" i="8" s="1"/>
  <c r="AF369" i="8"/>
  <c r="AE369" i="8"/>
  <c r="AD369" i="8"/>
  <c r="AC369" i="8"/>
  <c r="AA369" i="8"/>
  <c r="AB369" i="8" s="1"/>
  <c r="Z369" i="8"/>
  <c r="Y369" i="8"/>
  <c r="X369" i="8"/>
  <c r="W369" i="8"/>
  <c r="I369" i="8"/>
  <c r="K369" i="8" s="1"/>
  <c r="AF368" i="8"/>
  <c r="AE368" i="8"/>
  <c r="AD368" i="8"/>
  <c r="AC368" i="8"/>
  <c r="AA368" i="8"/>
  <c r="AB368" i="8" s="1"/>
  <c r="Z368" i="8"/>
  <c r="Y368" i="8"/>
  <c r="X368" i="8"/>
  <c r="W368" i="8"/>
  <c r="I368" i="8"/>
  <c r="K368" i="8" s="1"/>
  <c r="AF367" i="8"/>
  <c r="AE367" i="8"/>
  <c r="AD367" i="8"/>
  <c r="AC367" i="8"/>
  <c r="AA367" i="8"/>
  <c r="AB367" i="8" s="1"/>
  <c r="Z367" i="8"/>
  <c r="Y367" i="8"/>
  <c r="X367" i="8"/>
  <c r="W367" i="8"/>
  <c r="I367" i="8"/>
  <c r="K367" i="8" s="1"/>
  <c r="AF366" i="8"/>
  <c r="AE366" i="8"/>
  <c r="AD366" i="8"/>
  <c r="AC366" i="8"/>
  <c r="AA366" i="8"/>
  <c r="AB366" i="8" s="1"/>
  <c r="Z366" i="8"/>
  <c r="Y366" i="8"/>
  <c r="X366" i="8"/>
  <c r="W366" i="8"/>
  <c r="I366" i="8"/>
  <c r="K366" i="8" s="1"/>
  <c r="AF365" i="8"/>
  <c r="AE365" i="8"/>
  <c r="AD365" i="8"/>
  <c r="AC365" i="8"/>
  <c r="AA365" i="8"/>
  <c r="AB365" i="8" s="1"/>
  <c r="Z365" i="8"/>
  <c r="Y365" i="8"/>
  <c r="X365" i="8"/>
  <c r="W365" i="8"/>
  <c r="V365" i="8" s="1"/>
  <c r="I365" i="8"/>
  <c r="K365" i="8" s="1"/>
  <c r="AF364" i="8"/>
  <c r="AE364" i="8"/>
  <c r="AD364" i="8"/>
  <c r="AC364" i="8"/>
  <c r="AA364" i="8"/>
  <c r="AB364" i="8" s="1"/>
  <c r="Z364" i="8"/>
  <c r="Y364" i="8"/>
  <c r="X364" i="8"/>
  <c r="W364" i="8"/>
  <c r="I364" i="8"/>
  <c r="K364" i="8" s="1"/>
  <c r="AF363" i="8"/>
  <c r="AE363" i="8"/>
  <c r="AD363" i="8"/>
  <c r="AC363" i="8"/>
  <c r="AA363" i="8"/>
  <c r="AB363" i="8" s="1"/>
  <c r="Z363" i="8"/>
  <c r="Y363" i="8"/>
  <c r="X363" i="8"/>
  <c r="W363" i="8"/>
  <c r="I363" i="8"/>
  <c r="K363" i="8" s="1"/>
  <c r="AF362" i="8"/>
  <c r="AE362" i="8"/>
  <c r="AD362" i="8"/>
  <c r="AC362" i="8"/>
  <c r="AA362" i="8"/>
  <c r="AB362" i="8" s="1"/>
  <c r="Z362" i="8"/>
  <c r="Y362" i="8"/>
  <c r="X362" i="8"/>
  <c r="W362" i="8"/>
  <c r="V362" i="8" s="1"/>
  <c r="I362" i="8"/>
  <c r="K362" i="8" s="1"/>
  <c r="AF361" i="8"/>
  <c r="AE361" i="8"/>
  <c r="AD361" i="8"/>
  <c r="AC361" i="8"/>
  <c r="AA361" i="8"/>
  <c r="AB361" i="8" s="1"/>
  <c r="Z361" i="8"/>
  <c r="Y361" i="8"/>
  <c r="X361" i="8"/>
  <c r="W361" i="8"/>
  <c r="I361" i="8"/>
  <c r="K361" i="8" s="1"/>
  <c r="AF360" i="8"/>
  <c r="AE360" i="8"/>
  <c r="AD360" i="8"/>
  <c r="AC360" i="8"/>
  <c r="AA360" i="8"/>
  <c r="AB360" i="8" s="1"/>
  <c r="Z360" i="8"/>
  <c r="Y360" i="8"/>
  <c r="X360" i="8"/>
  <c r="W360" i="8"/>
  <c r="I360" i="8"/>
  <c r="K360" i="8" s="1"/>
  <c r="AF359" i="8"/>
  <c r="AE359" i="8"/>
  <c r="AD359" i="8"/>
  <c r="AC359" i="8"/>
  <c r="AA359" i="8"/>
  <c r="AB359" i="8" s="1"/>
  <c r="Z359" i="8"/>
  <c r="Y359" i="8"/>
  <c r="X359" i="8"/>
  <c r="W359" i="8"/>
  <c r="K359" i="8"/>
  <c r="I359" i="8"/>
  <c r="AF358" i="8"/>
  <c r="AE358" i="8"/>
  <c r="AD358" i="8"/>
  <c r="AC358" i="8"/>
  <c r="AB358" i="8"/>
  <c r="AA358" i="8"/>
  <c r="Z358" i="8"/>
  <c r="Y358" i="8"/>
  <c r="X358" i="8"/>
  <c r="W358" i="8"/>
  <c r="V358" i="8"/>
  <c r="I358" i="8"/>
  <c r="K358" i="8" s="1"/>
  <c r="AF357" i="8"/>
  <c r="AE357" i="8"/>
  <c r="AD357" i="8"/>
  <c r="AC357" i="8"/>
  <c r="AA357" i="8"/>
  <c r="AB357" i="8" s="1"/>
  <c r="Z357" i="8"/>
  <c r="Y357" i="8"/>
  <c r="X357" i="8"/>
  <c r="W357" i="8"/>
  <c r="I357" i="8"/>
  <c r="K357" i="8" s="1"/>
  <c r="AF356" i="8"/>
  <c r="AE356" i="8"/>
  <c r="AD356" i="8"/>
  <c r="AC356" i="8"/>
  <c r="AA356" i="8"/>
  <c r="AB356" i="8" s="1"/>
  <c r="Z356" i="8"/>
  <c r="Y356" i="8"/>
  <c r="X356" i="8"/>
  <c r="W356" i="8"/>
  <c r="V356" i="8" s="1"/>
  <c r="I356" i="8"/>
  <c r="K356" i="8" s="1"/>
  <c r="AF355" i="8"/>
  <c r="AE355" i="8"/>
  <c r="AD355" i="8"/>
  <c r="AC355" i="8"/>
  <c r="AA355" i="8"/>
  <c r="AB355" i="8" s="1"/>
  <c r="Z355" i="8"/>
  <c r="Y355" i="8"/>
  <c r="X355" i="8"/>
  <c r="W355" i="8"/>
  <c r="I355" i="8"/>
  <c r="K355" i="8" s="1"/>
  <c r="AF354" i="8"/>
  <c r="AE354" i="8"/>
  <c r="AD354" i="8"/>
  <c r="AC354" i="8"/>
  <c r="AA354" i="8"/>
  <c r="AB354" i="8" s="1"/>
  <c r="Z354" i="8"/>
  <c r="Y354" i="8"/>
  <c r="X354" i="8"/>
  <c r="W354" i="8"/>
  <c r="I354" i="8"/>
  <c r="K354" i="8" s="1"/>
  <c r="AF353" i="8"/>
  <c r="AE353" i="8"/>
  <c r="AD353" i="8"/>
  <c r="AC353" i="8"/>
  <c r="AA353" i="8"/>
  <c r="AB353" i="8" s="1"/>
  <c r="Z353" i="8"/>
  <c r="Y353" i="8"/>
  <c r="X353" i="8"/>
  <c r="W353" i="8"/>
  <c r="V353" i="8" s="1"/>
  <c r="I353" i="8"/>
  <c r="K353" i="8" s="1"/>
  <c r="AF352" i="8"/>
  <c r="AE352" i="8"/>
  <c r="AD352" i="8"/>
  <c r="AC352" i="8"/>
  <c r="AA352" i="8"/>
  <c r="AB352" i="8" s="1"/>
  <c r="Z352" i="8"/>
  <c r="Y352" i="8"/>
  <c r="X352" i="8"/>
  <c r="W352" i="8"/>
  <c r="I352" i="8"/>
  <c r="K352" i="8" s="1"/>
  <c r="AF351" i="8"/>
  <c r="AE351" i="8"/>
  <c r="AD351" i="8"/>
  <c r="AC351" i="8"/>
  <c r="AA351" i="8"/>
  <c r="AB351" i="8" s="1"/>
  <c r="Z351" i="8"/>
  <c r="Y351" i="8"/>
  <c r="X351" i="8"/>
  <c r="W351" i="8"/>
  <c r="I351" i="8"/>
  <c r="K351" i="8" s="1"/>
  <c r="AF350" i="8"/>
  <c r="AE350" i="8"/>
  <c r="AD350" i="8"/>
  <c r="AC350" i="8"/>
  <c r="AA350" i="8"/>
  <c r="AB350" i="8" s="1"/>
  <c r="Z350" i="8"/>
  <c r="Y350" i="8"/>
  <c r="X350" i="8"/>
  <c r="W350" i="8"/>
  <c r="V350" i="8" s="1"/>
  <c r="I350" i="8"/>
  <c r="K350" i="8" s="1"/>
  <c r="AF349" i="8"/>
  <c r="AE349" i="8"/>
  <c r="AD349" i="8"/>
  <c r="AC349" i="8"/>
  <c r="AA349" i="8"/>
  <c r="AB349" i="8" s="1"/>
  <c r="Z349" i="8"/>
  <c r="Y349" i="8"/>
  <c r="X349" i="8"/>
  <c r="W349" i="8"/>
  <c r="I349" i="8"/>
  <c r="K349" i="8" s="1"/>
  <c r="AF348" i="8"/>
  <c r="AE348" i="8"/>
  <c r="AD348" i="8"/>
  <c r="AC348" i="8"/>
  <c r="AA348" i="8"/>
  <c r="AB348" i="8" s="1"/>
  <c r="Z348" i="8"/>
  <c r="Y348" i="8"/>
  <c r="X348" i="8"/>
  <c r="W348" i="8"/>
  <c r="I348" i="8"/>
  <c r="K348" i="8" s="1"/>
  <c r="AF347" i="8"/>
  <c r="AE347" i="8"/>
  <c r="AD347" i="8"/>
  <c r="AC347" i="8"/>
  <c r="AA347" i="8"/>
  <c r="AB347" i="8" s="1"/>
  <c r="Z347" i="8"/>
  <c r="Y347" i="8"/>
  <c r="X347" i="8"/>
  <c r="W347" i="8"/>
  <c r="K347" i="8"/>
  <c r="I347" i="8"/>
  <c r="AF346" i="8"/>
  <c r="AE346" i="8"/>
  <c r="AD346" i="8"/>
  <c r="AC346" i="8"/>
  <c r="AB346" i="8"/>
  <c r="AA346" i="8"/>
  <c r="Z346" i="8"/>
  <c r="Y346" i="8"/>
  <c r="X346" i="8"/>
  <c r="W346" i="8"/>
  <c r="V346" i="8"/>
  <c r="I346" i="8"/>
  <c r="K346" i="8" s="1"/>
  <c r="AF345" i="8"/>
  <c r="AE345" i="8"/>
  <c r="AD345" i="8"/>
  <c r="AC345" i="8"/>
  <c r="AA345" i="8"/>
  <c r="AB345" i="8" s="1"/>
  <c r="Z345" i="8"/>
  <c r="Y345" i="8"/>
  <c r="X345" i="8"/>
  <c r="W345" i="8"/>
  <c r="I345" i="8"/>
  <c r="K345" i="8" s="1"/>
  <c r="AF344" i="8"/>
  <c r="AE344" i="8"/>
  <c r="AD344" i="8"/>
  <c r="AC344" i="8"/>
  <c r="AA344" i="8"/>
  <c r="AB344" i="8" s="1"/>
  <c r="Z344" i="8"/>
  <c r="Y344" i="8"/>
  <c r="X344" i="8"/>
  <c r="W344" i="8"/>
  <c r="V344" i="8" s="1"/>
  <c r="I344" i="8"/>
  <c r="K344" i="8" s="1"/>
  <c r="AF343" i="8"/>
  <c r="AE343" i="8"/>
  <c r="AD343" i="8"/>
  <c r="AC343" i="8"/>
  <c r="AA343" i="8"/>
  <c r="AB343" i="8" s="1"/>
  <c r="Z343" i="8"/>
  <c r="Y343" i="8"/>
  <c r="X343" i="8"/>
  <c r="W343" i="8"/>
  <c r="I343" i="8"/>
  <c r="K343" i="8" s="1"/>
  <c r="AF342" i="8"/>
  <c r="AE342" i="8"/>
  <c r="AD342" i="8"/>
  <c r="AC342" i="8"/>
  <c r="AA342" i="8"/>
  <c r="AB342" i="8" s="1"/>
  <c r="Z342" i="8"/>
  <c r="Y342" i="8"/>
  <c r="X342" i="8"/>
  <c r="W342" i="8"/>
  <c r="I342" i="8"/>
  <c r="K342" i="8" s="1"/>
  <c r="AF341" i="8"/>
  <c r="AE341" i="8"/>
  <c r="AD341" i="8"/>
  <c r="AC341" i="8"/>
  <c r="AA341" i="8"/>
  <c r="AB341" i="8" s="1"/>
  <c r="Z341" i="8"/>
  <c r="Y341" i="8"/>
  <c r="X341" i="8"/>
  <c r="W341" i="8"/>
  <c r="V341" i="8" s="1"/>
  <c r="I341" i="8"/>
  <c r="K341" i="8" s="1"/>
  <c r="AF340" i="8"/>
  <c r="AE340" i="8"/>
  <c r="AD340" i="8"/>
  <c r="AC340" i="8"/>
  <c r="AA340" i="8"/>
  <c r="AB340" i="8" s="1"/>
  <c r="Z340" i="8"/>
  <c r="Y340" i="8"/>
  <c r="X340" i="8"/>
  <c r="W340" i="8"/>
  <c r="I340" i="8"/>
  <c r="K340" i="8" s="1"/>
  <c r="AF339" i="8"/>
  <c r="AE339" i="8"/>
  <c r="AD339" i="8"/>
  <c r="AC339" i="8"/>
  <c r="AA339" i="8"/>
  <c r="AB339" i="8" s="1"/>
  <c r="Z339" i="8"/>
  <c r="Y339" i="8"/>
  <c r="X339" i="8"/>
  <c r="W339" i="8"/>
  <c r="I339" i="8"/>
  <c r="K339" i="8" s="1"/>
  <c r="AF338" i="8"/>
  <c r="AE338" i="8"/>
  <c r="AD338" i="8"/>
  <c r="AC338" i="8"/>
  <c r="AA338" i="8"/>
  <c r="AB338" i="8" s="1"/>
  <c r="Z338" i="8"/>
  <c r="Y338" i="8"/>
  <c r="X338" i="8"/>
  <c r="W338" i="8"/>
  <c r="I338" i="8"/>
  <c r="K338" i="8" s="1"/>
  <c r="AF337" i="8"/>
  <c r="AE337" i="8"/>
  <c r="AD337" i="8"/>
  <c r="AC337" i="8"/>
  <c r="AA337" i="8"/>
  <c r="AB337" i="8" s="1"/>
  <c r="Z337" i="8"/>
  <c r="Y337" i="8"/>
  <c r="X337" i="8"/>
  <c r="W337" i="8"/>
  <c r="V337" i="8" s="1"/>
  <c r="I337" i="8"/>
  <c r="K337" i="8" s="1"/>
  <c r="AF336" i="8"/>
  <c r="AE336" i="8"/>
  <c r="AD336" i="8"/>
  <c r="AC336" i="8"/>
  <c r="AA336" i="8"/>
  <c r="AB336" i="8" s="1"/>
  <c r="Z336" i="8"/>
  <c r="Y336" i="8"/>
  <c r="X336" i="8"/>
  <c r="W336" i="8"/>
  <c r="I336" i="8"/>
  <c r="K336" i="8" s="1"/>
  <c r="AF335" i="8"/>
  <c r="AE335" i="8"/>
  <c r="AD335" i="8"/>
  <c r="AC335" i="8"/>
  <c r="AA335" i="8"/>
  <c r="AB335" i="8" s="1"/>
  <c r="Z335" i="8"/>
  <c r="Y335" i="8"/>
  <c r="X335" i="8"/>
  <c r="W335" i="8"/>
  <c r="I335" i="8"/>
  <c r="K335" i="8" s="1"/>
  <c r="AF334" i="8"/>
  <c r="AE334" i="8"/>
  <c r="AD334" i="8"/>
  <c r="AC334" i="8"/>
  <c r="AA334" i="8"/>
  <c r="AB334" i="8" s="1"/>
  <c r="Z334" i="8"/>
  <c r="Y334" i="8"/>
  <c r="X334" i="8"/>
  <c r="W334" i="8"/>
  <c r="V334" i="8" s="1"/>
  <c r="I334" i="8"/>
  <c r="K334" i="8" s="1"/>
  <c r="AF333" i="8"/>
  <c r="AE333" i="8"/>
  <c r="AD333" i="8"/>
  <c r="AC333" i="8"/>
  <c r="AA333" i="8"/>
  <c r="AB333" i="8" s="1"/>
  <c r="Z333" i="8"/>
  <c r="Y333" i="8"/>
  <c r="X333" i="8"/>
  <c r="W333" i="8"/>
  <c r="I333" i="8"/>
  <c r="K333" i="8" s="1"/>
  <c r="AA332" i="8"/>
  <c r="I332" i="8"/>
  <c r="K332" i="8" s="1"/>
  <c r="AF331" i="8"/>
  <c r="AE331" i="8"/>
  <c r="AD331" i="8"/>
  <c r="AC331" i="8"/>
  <c r="AA331" i="8"/>
  <c r="AB331" i="8" s="1"/>
  <c r="Z331" i="8"/>
  <c r="Y331" i="8"/>
  <c r="X331" i="8"/>
  <c r="W331" i="8"/>
  <c r="K331" i="8"/>
  <c r="I331" i="8"/>
  <c r="AF330" i="8"/>
  <c r="AE330" i="8"/>
  <c r="AD330" i="8"/>
  <c r="AC330" i="8"/>
  <c r="AB330" i="8"/>
  <c r="AA330" i="8"/>
  <c r="Z330" i="8"/>
  <c r="Y330" i="8"/>
  <c r="X330" i="8"/>
  <c r="W330" i="8"/>
  <c r="V330" i="8"/>
  <c r="I330" i="8"/>
  <c r="K330" i="8" s="1"/>
  <c r="AF329" i="8"/>
  <c r="AE329" i="8"/>
  <c r="AD329" i="8"/>
  <c r="AC329" i="8"/>
  <c r="AA329" i="8"/>
  <c r="AB329" i="8" s="1"/>
  <c r="Z329" i="8"/>
  <c r="Y329" i="8"/>
  <c r="X329" i="8"/>
  <c r="W329" i="8"/>
  <c r="I329" i="8"/>
  <c r="K329" i="8" s="1"/>
  <c r="AF328" i="8"/>
  <c r="AE328" i="8"/>
  <c r="AD328" i="8"/>
  <c r="AC328" i="8"/>
  <c r="AA328" i="8"/>
  <c r="AB328" i="8" s="1"/>
  <c r="Z328" i="8"/>
  <c r="Y328" i="8"/>
  <c r="X328" i="8"/>
  <c r="W328" i="8"/>
  <c r="V328" i="8" s="1"/>
  <c r="I328" i="8"/>
  <c r="K328" i="8" s="1"/>
  <c r="AF327" i="8"/>
  <c r="AE327" i="8"/>
  <c r="AD327" i="8"/>
  <c r="AC327" i="8"/>
  <c r="AA327" i="8"/>
  <c r="AB327" i="8" s="1"/>
  <c r="Z327" i="8"/>
  <c r="Y327" i="8"/>
  <c r="X327" i="8"/>
  <c r="W327" i="8"/>
  <c r="I327" i="8"/>
  <c r="K327" i="8" s="1"/>
  <c r="AF326" i="8"/>
  <c r="AE326" i="8"/>
  <c r="AD326" i="8"/>
  <c r="AC326" i="8"/>
  <c r="AA326" i="8"/>
  <c r="AB326" i="8" s="1"/>
  <c r="Z326" i="8"/>
  <c r="Y326" i="8"/>
  <c r="X326" i="8"/>
  <c r="W326" i="8"/>
  <c r="I326" i="8"/>
  <c r="K326" i="8" s="1"/>
  <c r="AF325" i="8"/>
  <c r="AE325" i="8"/>
  <c r="AD325" i="8"/>
  <c r="AC325" i="8"/>
  <c r="AA325" i="8"/>
  <c r="AB325" i="8" s="1"/>
  <c r="Z325" i="8"/>
  <c r="Y325" i="8"/>
  <c r="X325" i="8"/>
  <c r="W325" i="8"/>
  <c r="V325" i="8" s="1"/>
  <c r="I325" i="8"/>
  <c r="K325" i="8" s="1"/>
  <c r="AF324" i="8"/>
  <c r="AE324" i="8"/>
  <c r="AD324" i="8"/>
  <c r="AC324" i="8"/>
  <c r="AA324" i="8"/>
  <c r="AB324" i="8" s="1"/>
  <c r="Z324" i="8"/>
  <c r="Y324" i="8"/>
  <c r="X324" i="8"/>
  <c r="W324" i="8"/>
  <c r="I324" i="8"/>
  <c r="K324" i="8" s="1"/>
  <c r="AF323" i="8"/>
  <c r="AE323" i="8"/>
  <c r="AD323" i="8"/>
  <c r="AC323" i="8"/>
  <c r="AA323" i="8"/>
  <c r="AB323" i="8" s="1"/>
  <c r="Z323" i="8"/>
  <c r="Y323" i="8"/>
  <c r="X323" i="8"/>
  <c r="W323" i="8"/>
  <c r="I323" i="8"/>
  <c r="K323" i="8" s="1"/>
  <c r="AF322" i="8"/>
  <c r="AE322" i="8"/>
  <c r="AD322" i="8"/>
  <c r="AC322" i="8"/>
  <c r="AA322" i="8"/>
  <c r="AB322" i="8" s="1"/>
  <c r="Z322" i="8"/>
  <c r="Y322" i="8"/>
  <c r="X322" i="8"/>
  <c r="W322" i="8"/>
  <c r="I322" i="8"/>
  <c r="K322" i="8" s="1"/>
  <c r="AF321" i="8"/>
  <c r="AE321" i="8"/>
  <c r="AD321" i="8"/>
  <c r="AC321" i="8"/>
  <c r="AA321" i="8"/>
  <c r="AB321" i="8" s="1"/>
  <c r="Z321" i="8"/>
  <c r="Y321" i="8"/>
  <c r="X321" i="8"/>
  <c r="W321" i="8"/>
  <c r="V321" i="8" s="1"/>
  <c r="I321" i="8"/>
  <c r="K321" i="8" s="1"/>
  <c r="AF320" i="8"/>
  <c r="AE320" i="8"/>
  <c r="AD320" i="8"/>
  <c r="AC320" i="8"/>
  <c r="AA320" i="8"/>
  <c r="AB320" i="8" s="1"/>
  <c r="Z320" i="8"/>
  <c r="Y320" i="8"/>
  <c r="X320" i="8"/>
  <c r="W320" i="8"/>
  <c r="I320" i="8"/>
  <c r="K320" i="8" s="1"/>
  <c r="AF319" i="8"/>
  <c r="AE319" i="8"/>
  <c r="AD319" i="8"/>
  <c r="AC319" i="8"/>
  <c r="AA319" i="8"/>
  <c r="AB319" i="8" s="1"/>
  <c r="Z319" i="8"/>
  <c r="Y319" i="8"/>
  <c r="X319" i="8"/>
  <c r="W319" i="8"/>
  <c r="I319" i="8"/>
  <c r="K319" i="8" s="1"/>
  <c r="AF318" i="8"/>
  <c r="AE318" i="8"/>
  <c r="AD318" i="8"/>
  <c r="AC318" i="8"/>
  <c r="AA318" i="8"/>
  <c r="AB318" i="8" s="1"/>
  <c r="Z318" i="8"/>
  <c r="Y318" i="8"/>
  <c r="X318" i="8"/>
  <c r="W318" i="8"/>
  <c r="I318" i="8"/>
  <c r="K318" i="8" s="1"/>
  <c r="AF317" i="8"/>
  <c r="AE317" i="8"/>
  <c r="AD317" i="8"/>
  <c r="AC317" i="8"/>
  <c r="AA317" i="8"/>
  <c r="AB317" i="8" s="1"/>
  <c r="Z317" i="8"/>
  <c r="Y317" i="8"/>
  <c r="X317" i="8"/>
  <c r="W317" i="8"/>
  <c r="V317" i="8" s="1"/>
  <c r="I317" i="8"/>
  <c r="K317" i="8" s="1"/>
  <c r="AF316" i="8"/>
  <c r="AE316" i="8"/>
  <c r="AD316" i="8"/>
  <c r="AC316" i="8"/>
  <c r="AB316" i="8"/>
  <c r="AA316" i="8"/>
  <c r="Z316" i="8"/>
  <c r="Y316" i="8"/>
  <c r="X316" i="8"/>
  <c r="W316" i="8"/>
  <c r="I316" i="8"/>
  <c r="K316" i="8" s="1"/>
  <c r="AF315" i="8"/>
  <c r="AE315" i="8"/>
  <c r="AD315" i="8"/>
  <c r="AC315" i="8"/>
  <c r="AA315" i="8"/>
  <c r="AB315" i="8" s="1"/>
  <c r="Z315" i="8"/>
  <c r="Y315" i="8"/>
  <c r="X315" i="8"/>
  <c r="W315" i="8"/>
  <c r="K315" i="8"/>
  <c r="I315" i="8"/>
  <c r="AF314" i="8"/>
  <c r="AE314" i="8"/>
  <c r="AD314" i="8"/>
  <c r="AC314" i="8"/>
  <c r="AB314" i="8"/>
  <c r="AA314" i="8"/>
  <c r="Z314" i="8"/>
  <c r="Y314" i="8"/>
  <c r="X314" i="8"/>
  <c r="V314" i="8" s="1"/>
  <c r="W314" i="8"/>
  <c r="I314" i="8"/>
  <c r="K314" i="8" s="1"/>
  <c r="AF313" i="8"/>
  <c r="AE313" i="8"/>
  <c r="AD313" i="8"/>
  <c r="AC313" i="8"/>
  <c r="AA313" i="8"/>
  <c r="AB313" i="8" s="1"/>
  <c r="Z313" i="8"/>
  <c r="Y313" i="8"/>
  <c r="X313" i="8"/>
  <c r="W313" i="8"/>
  <c r="I313" i="8"/>
  <c r="K313" i="8" s="1"/>
  <c r="AF312" i="8"/>
  <c r="AE312" i="8"/>
  <c r="AD312" i="8"/>
  <c r="AC312" i="8"/>
  <c r="AA312" i="8"/>
  <c r="AB312" i="8" s="1"/>
  <c r="K312" i="8"/>
  <c r="I312" i="8"/>
  <c r="AF311" i="8"/>
  <c r="AE311" i="8"/>
  <c r="AD311" i="8"/>
  <c r="AC311" i="8"/>
  <c r="AA311" i="8"/>
  <c r="AB311" i="8" s="1"/>
  <c r="Z311" i="8"/>
  <c r="Y311" i="8"/>
  <c r="X311" i="8"/>
  <c r="W311" i="8"/>
  <c r="I311" i="8"/>
  <c r="K311" i="8" s="1"/>
  <c r="AF310" i="8"/>
  <c r="AE310" i="8"/>
  <c r="AD310" i="8"/>
  <c r="AC310" i="8"/>
  <c r="AA310" i="8"/>
  <c r="AB310" i="8" s="1"/>
  <c r="Z310" i="8"/>
  <c r="Y310" i="8"/>
  <c r="X310" i="8"/>
  <c r="W310" i="8"/>
  <c r="I310" i="8"/>
  <c r="K310" i="8" s="1"/>
  <c r="AF309" i="8"/>
  <c r="AE309" i="8"/>
  <c r="AD309" i="8"/>
  <c r="AC309" i="8"/>
  <c r="AA309" i="8"/>
  <c r="AB309" i="8" s="1"/>
  <c r="Z309" i="8"/>
  <c r="Y309" i="8"/>
  <c r="X309" i="8"/>
  <c r="W309" i="8"/>
  <c r="V309" i="8" s="1"/>
  <c r="I309" i="8"/>
  <c r="K309" i="8" s="1"/>
  <c r="AF308" i="8"/>
  <c r="AE308" i="8"/>
  <c r="AD308" i="8"/>
  <c r="AC308" i="8"/>
  <c r="AA308" i="8"/>
  <c r="AB308" i="8" s="1"/>
  <c r="Z308" i="8"/>
  <c r="Y308" i="8"/>
  <c r="X308" i="8"/>
  <c r="W308" i="8"/>
  <c r="I308" i="8"/>
  <c r="K308" i="8" s="1"/>
  <c r="AF307" i="8"/>
  <c r="AE307" i="8"/>
  <c r="AD307" i="8"/>
  <c r="AC307" i="8"/>
  <c r="AA307" i="8"/>
  <c r="AB307" i="8" s="1"/>
  <c r="Z307" i="8"/>
  <c r="Y307" i="8"/>
  <c r="X307" i="8"/>
  <c r="W307" i="8"/>
  <c r="I307" i="8"/>
  <c r="K307" i="8" s="1"/>
  <c r="AF306" i="8"/>
  <c r="AE306" i="8"/>
  <c r="AD306" i="8"/>
  <c r="AC306" i="8"/>
  <c r="AA306" i="8"/>
  <c r="AB306" i="8" s="1"/>
  <c r="Z306" i="8"/>
  <c r="Y306" i="8"/>
  <c r="X306" i="8"/>
  <c r="W306" i="8"/>
  <c r="I306" i="8"/>
  <c r="K306" i="8" s="1"/>
  <c r="AF305" i="8"/>
  <c r="AE305" i="8"/>
  <c r="AD305" i="8"/>
  <c r="AC305" i="8"/>
  <c r="AA305" i="8"/>
  <c r="AB305" i="8" s="1"/>
  <c r="Z305" i="8"/>
  <c r="Y305" i="8"/>
  <c r="X305" i="8"/>
  <c r="W305" i="8"/>
  <c r="V305" i="8" s="1"/>
  <c r="I305" i="8"/>
  <c r="K305" i="8" s="1"/>
  <c r="AF304" i="8"/>
  <c r="AE304" i="8"/>
  <c r="AD304" i="8"/>
  <c r="AC304" i="8"/>
  <c r="AA304" i="8"/>
  <c r="AB304" i="8" s="1"/>
  <c r="Z304" i="8"/>
  <c r="Y304" i="8"/>
  <c r="X304" i="8"/>
  <c r="W304" i="8"/>
  <c r="I304" i="8"/>
  <c r="K304" i="8" s="1"/>
  <c r="AF303" i="8"/>
  <c r="AE303" i="8"/>
  <c r="AD303" i="8"/>
  <c r="AC303" i="8"/>
  <c r="AA303" i="8"/>
  <c r="AB303" i="8" s="1"/>
  <c r="Z303" i="8"/>
  <c r="Y303" i="8"/>
  <c r="X303" i="8"/>
  <c r="W303" i="8"/>
  <c r="V303" i="8"/>
  <c r="I303" i="8"/>
  <c r="K303" i="8" s="1"/>
  <c r="AF302" i="8"/>
  <c r="AE302" i="8"/>
  <c r="AD302" i="8"/>
  <c r="AC302" i="8"/>
  <c r="AA302" i="8"/>
  <c r="AB302" i="8" s="1"/>
  <c r="Z302" i="8"/>
  <c r="Y302" i="8"/>
  <c r="X302" i="8"/>
  <c r="W302" i="8"/>
  <c r="I302" i="8"/>
  <c r="K302" i="8" s="1"/>
  <c r="AF301" i="8"/>
  <c r="AE301" i="8"/>
  <c r="AD301" i="8"/>
  <c r="AC301" i="8"/>
  <c r="AB301" i="8"/>
  <c r="AA301" i="8"/>
  <c r="Z301" i="8"/>
  <c r="Y301" i="8"/>
  <c r="X301" i="8"/>
  <c r="V301" i="8" s="1"/>
  <c r="W301" i="8"/>
  <c r="I301" i="8"/>
  <c r="K301" i="8" s="1"/>
  <c r="AF300" i="8"/>
  <c r="AE300" i="8"/>
  <c r="AD300" i="8"/>
  <c r="AC300" i="8"/>
  <c r="AA300" i="8"/>
  <c r="AB300" i="8" s="1"/>
  <c r="Z300" i="8"/>
  <c r="Y300" i="8"/>
  <c r="X300" i="8"/>
  <c r="W300" i="8"/>
  <c r="I300" i="8"/>
  <c r="K300" i="8" s="1"/>
  <c r="AF299" i="8"/>
  <c r="AE299" i="8"/>
  <c r="AD299" i="8"/>
  <c r="AC299" i="8"/>
  <c r="AA299" i="8"/>
  <c r="AB299" i="8" s="1"/>
  <c r="Z299" i="8"/>
  <c r="Y299" i="8"/>
  <c r="X299" i="8"/>
  <c r="W299" i="8"/>
  <c r="I299" i="8"/>
  <c r="K299" i="8" s="1"/>
  <c r="AF298" i="8"/>
  <c r="AE298" i="8"/>
  <c r="AD298" i="8"/>
  <c r="AC298" i="8"/>
  <c r="AA298" i="8"/>
  <c r="AB298" i="8" s="1"/>
  <c r="Z298" i="8"/>
  <c r="Y298" i="8"/>
  <c r="X298" i="8"/>
  <c r="W298" i="8"/>
  <c r="K298" i="8"/>
  <c r="I298" i="8"/>
  <c r="AF297" i="8"/>
  <c r="AE297" i="8"/>
  <c r="AD297" i="8"/>
  <c r="AC297" i="8"/>
  <c r="AA297" i="8"/>
  <c r="AB297" i="8" s="1"/>
  <c r="Z297" i="8"/>
  <c r="Y297" i="8"/>
  <c r="X297" i="8"/>
  <c r="W297" i="8"/>
  <c r="V297" i="8" s="1"/>
  <c r="I297" i="8"/>
  <c r="K297" i="8" s="1"/>
  <c r="AF296" i="8"/>
  <c r="AE296" i="8"/>
  <c r="AD296" i="8"/>
  <c r="AC296" i="8"/>
  <c r="AA296" i="8"/>
  <c r="AB296" i="8" s="1"/>
  <c r="Z296" i="8"/>
  <c r="Y296" i="8"/>
  <c r="X296" i="8"/>
  <c r="W296" i="8"/>
  <c r="I296" i="8"/>
  <c r="K296" i="8" s="1"/>
  <c r="AF295" i="8"/>
  <c r="AE295" i="8"/>
  <c r="AD295" i="8"/>
  <c r="AC295" i="8"/>
  <c r="AA295" i="8"/>
  <c r="AB295" i="8" s="1"/>
  <c r="Z295" i="8"/>
  <c r="Y295" i="8"/>
  <c r="X295" i="8"/>
  <c r="W295" i="8"/>
  <c r="I295" i="8"/>
  <c r="K295" i="8" s="1"/>
  <c r="AF294" i="8"/>
  <c r="AE294" i="8"/>
  <c r="AD294" i="8"/>
  <c r="AC294" i="8"/>
  <c r="AA294" i="8"/>
  <c r="AB294" i="8" s="1"/>
  <c r="Z294" i="8"/>
  <c r="Y294" i="8"/>
  <c r="X294" i="8"/>
  <c r="W294" i="8"/>
  <c r="I294" i="8"/>
  <c r="K294" i="8" s="1"/>
  <c r="AF293" i="8"/>
  <c r="AE293" i="8"/>
  <c r="AD293" i="8"/>
  <c r="AC293" i="8"/>
  <c r="AA293" i="8"/>
  <c r="AB293" i="8" s="1"/>
  <c r="Z293" i="8"/>
  <c r="Y293" i="8"/>
  <c r="X293" i="8"/>
  <c r="W293" i="8"/>
  <c r="V293" i="8" s="1"/>
  <c r="I293" i="8"/>
  <c r="K293" i="8" s="1"/>
  <c r="AF292" i="8"/>
  <c r="AE292" i="8"/>
  <c r="AD292" i="8"/>
  <c r="AC292" i="8"/>
  <c r="AA292" i="8"/>
  <c r="AB292" i="8" s="1"/>
  <c r="Z292" i="8"/>
  <c r="Y292" i="8"/>
  <c r="X292" i="8"/>
  <c r="W292" i="8"/>
  <c r="I292" i="8"/>
  <c r="K292" i="8" s="1"/>
  <c r="AF291" i="8"/>
  <c r="AE291" i="8"/>
  <c r="AD291" i="8"/>
  <c r="AC291" i="8"/>
  <c r="AA291" i="8"/>
  <c r="AB291" i="8" s="1"/>
  <c r="Z291" i="8"/>
  <c r="Y291" i="8"/>
  <c r="X291" i="8"/>
  <c r="W291" i="8"/>
  <c r="I291" i="8"/>
  <c r="K291" i="8" s="1"/>
  <c r="AF290" i="8"/>
  <c r="AE290" i="8"/>
  <c r="AD290" i="8"/>
  <c r="AC290" i="8"/>
  <c r="AA290" i="8"/>
  <c r="AB290" i="8" s="1"/>
  <c r="Z290" i="8"/>
  <c r="Y290" i="8"/>
  <c r="X290" i="8"/>
  <c r="W290" i="8"/>
  <c r="I290" i="8"/>
  <c r="K290" i="8" s="1"/>
  <c r="AF289" i="8"/>
  <c r="AE289" i="8"/>
  <c r="AD289" i="8"/>
  <c r="AC289" i="8"/>
  <c r="AA289" i="8"/>
  <c r="AB289" i="8" s="1"/>
  <c r="Z289" i="8"/>
  <c r="Y289" i="8"/>
  <c r="X289" i="8"/>
  <c r="W289" i="8"/>
  <c r="V289" i="8" s="1"/>
  <c r="I289" i="8"/>
  <c r="K289" i="8" s="1"/>
  <c r="AF288" i="8"/>
  <c r="AE288" i="8"/>
  <c r="AD288" i="8"/>
  <c r="AC288" i="8"/>
  <c r="AA288" i="8"/>
  <c r="AB288" i="8" s="1"/>
  <c r="Z288" i="8"/>
  <c r="Y288" i="8"/>
  <c r="X288" i="8"/>
  <c r="W288" i="8"/>
  <c r="I288" i="8"/>
  <c r="K288" i="8" s="1"/>
  <c r="AF287" i="8"/>
  <c r="AE287" i="8"/>
  <c r="AD287" i="8"/>
  <c r="AC287" i="8"/>
  <c r="AA287" i="8"/>
  <c r="AB287" i="8" s="1"/>
  <c r="Z287" i="8"/>
  <c r="Y287" i="8"/>
  <c r="X287" i="8"/>
  <c r="W287" i="8"/>
  <c r="V287" i="8"/>
  <c r="I287" i="8"/>
  <c r="K287" i="8" s="1"/>
  <c r="AF286" i="8"/>
  <c r="AE286" i="8"/>
  <c r="AD286" i="8"/>
  <c r="AC286" i="8"/>
  <c r="AA286" i="8"/>
  <c r="AB286" i="8" s="1"/>
  <c r="Z286" i="8"/>
  <c r="Y286" i="8"/>
  <c r="X286" i="8"/>
  <c r="W286" i="8"/>
  <c r="I286" i="8"/>
  <c r="K286" i="8" s="1"/>
  <c r="AF285" i="8"/>
  <c r="AE285" i="8"/>
  <c r="AD285" i="8"/>
  <c r="AC285" i="8"/>
  <c r="AB285" i="8"/>
  <c r="AA285" i="8"/>
  <c r="Z285" i="8"/>
  <c r="Y285" i="8"/>
  <c r="X285" i="8"/>
  <c r="W285" i="8"/>
  <c r="I285" i="8"/>
  <c r="K285" i="8" s="1"/>
  <c r="AF284" i="8"/>
  <c r="AE284" i="8"/>
  <c r="AD284" i="8"/>
  <c r="AC284" i="8"/>
  <c r="AA284" i="8"/>
  <c r="AB284" i="8" s="1"/>
  <c r="Z284" i="8"/>
  <c r="Y284" i="8"/>
  <c r="X284" i="8"/>
  <c r="W284" i="8"/>
  <c r="I284" i="8"/>
  <c r="K284" i="8" s="1"/>
  <c r="AF283" i="8"/>
  <c r="AE283" i="8"/>
  <c r="AD283" i="8"/>
  <c r="AC283" i="8"/>
  <c r="AA283" i="8"/>
  <c r="AB283" i="8" s="1"/>
  <c r="Z283" i="8"/>
  <c r="Y283" i="8"/>
  <c r="X283" i="8"/>
  <c r="W283" i="8"/>
  <c r="I283" i="8"/>
  <c r="K283" i="8" s="1"/>
  <c r="AF282" i="8"/>
  <c r="AE282" i="8"/>
  <c r="AD282" i="8"/>
  <c r="AC282" i="8"/>
  <c r="AA282" i="8"/>
  <c r="AB282" i="8" s="1"/>
  <c r="Z282" i="8"/>
  <c r="Y282" i="8"/>
  <c r="X282" i="8"/>
  <c r="W282" i="8"/>
  <c r="K282" i="8"/>
  <c r="I282" i="8"/>
  <c r="AF281" i="8"/>
  <c r="AE281" i="8"/>
  <c r="AD281" i="8"/>
  <c r="AC281" i="8"/>
  <c r="AA281" i="8"/>
  <c r="AB281" i="8" s="1"/>
  <c r="Z281" i="8"/>
  <c r="Y281" i="8"/>
  <c r="X281" i="8"/>
  <c r="W281" i="8"/>
  <c r="V281" i="8" s="1"/>
  <c r="I281" i="8"/>
  <c r="K281" i="8" s="1"/>
  <c r="AF280" i="8"/>
  <c r="AE280" i="8"/>
  <c r="AD280" i="8"/>
  <c r="AC280" i="8"/>
  <c r="AA280" i="8"/>
  <c r="AB280" i="8" s="1"/>
  <c r="Z280" i="8"/>
  <c r="Y280" i="8"/>
  <c r="X280" i="8"/>
  <c r="W280" i="8"/>
  <c r="I280" i="8"/>
  <c r="K280" i="8" s="1"/>
  <c r="AF279" i="8"/>
  <c r="AE279" i="8"/>
  <c r="AD279" i="8"/>
  <c r="AC279" i="8"/>
  <c r="AA279" i="8"/>
  <c r="AB279" i="8" s="1"/>
  <c r="Z279" i="8"/>
  <c r="Y279" i="8"/>
  <c r="X279" i="8"/>
  <c r="W279" i="8"/>
  <c r="I279" i="8"/>
  <c r="K279" i="8" s="1"/>
  <c r="AF278" i="8"/>
  <c r="AE278" i="8"/>
  <c r="AD278" i="8"/>
  <c r="AC278" i="8"/>
  <c r="AA278" i="8"/>
  <c r="AB278" i="8" s="1"/>
  <c r="Z278" i="8"/>
  <c r="Y278" i="8"/>
  <c r="X278" i="8"/>
  <c r="W278" i="8"/>
  <c r="K278" i="8"/>
  <c r="I278" i="8"/>
  <c r="AF277" i="8"/>
  <c r="AE277" i="8"/>
  <c r="AD277" i="8"/>
  <c r="AC277" i="8"/>
  <c r="AB277" i="8"/>
  <c r="AA277" i="8"/>
  <c r="Z277" i="8"/>
  <c r="Y277" i="8"/>
  <c r="X277" i="8"/>
  <c r="V277" i="8" s="1"/>
  <c r="W277" i="8"/>
  <c r="I277" i="8"/>
  <c r="K277" i="8" s="1"/>
  <c r="AF276" i="8"/>
  <c r="AE276" i="8"/>
  <c r="AD276" i="8"/>
  <c r="AC276" i="8"/>
  <c r="AA276" i="8"/>
  <c r="AB276" i="8" s="1"/>
  <c r="Z276" i="8"/>
  <c r="Y276" i="8"/>
  <c r="X276" i="8"/>
  <c r="W276" i="8"/>
  <c r="I276" i="8"/>
  <c r="K276" i="8" s="1"/>
  <c r="AF275" i="8"/>
  <c r="AE275" i="8"/>
  <c r="AD275" i="8"/>
  <c r="AC275" i="8"/>
  <c r="AA275" i="8"/>
  <c r="AB275" i="8" s="1"/>
  <c r="Z275" i="8"/>
  <c r="Y275" i="8"/>
  <c r="X275" i="8"/>
  <c r="W275" i="8"/>
  <c r="I275" i="8"/>
  <c r="K275" i="8" s="1"/>
  <c r="AF274" i="8"/>
  <c r="AE274" i="8"/>
  <c r="AD274" i="8"/>
  <c r="AC274" i="8"/>
  <c r="AA274" i="8"/>
  <c r="AB274" i="8" s="1"/>
  <c r="Z274" i="8"/>
  <c r="Y274" i="8"/>
  <c r="X274" i="8"/>
  <c r="W274" i="8"/>
  <c r="I274" i="8"/>
  <c r="K274" i="8" s="1"/>
  <c r="AF273" i="8"/>
  <c r="AE273" i="8"/>
  <c r="AD273" i="8"/>
  <c r="AC273" i="8"/>
  <c r="AB273" i="8"/>
  <c r="AA273" i="8"/>
  <c r="Z273" i="8"/>
  <c r="Y273" i="8"/>
  <c r="X273" i="8"/>
  <c r="V273" i="8" s="1"/>
  <c r="W273" i="8"/>
  <c r="I273" i="8"/>
  <c r="K273" i="8" s="1"/>
  <c r="AF272" i="8"/>
  <c r="AE272" i="8"/>
  <c r="AD272" i="8"/>
  <c r="AC272" i="8"/>
  <c r="AA272" i="8"/>
  <c r="AB272" i="8" s="1"/>
  <c r="Z272" i="8"/>
  <c r="Y272" i="8"/>
  <c r="X272" i="8"/>
  <c r="W272" i="8"/>
  <c r="I272" i="8"/>
  <c r="K272" i="8" s="1"/>
  <c r="AF271" i="8"/>
  <c r="AE271" i="8"/>
  <c r="AD271" i="8"/>
  <c r="AC271" i="8"/>
  <c r="AA271" i="8"/>
  <c r="AB271" i="8" s="1"/>
  <c r="Z271" i="8"/>
  <c r="Y271" i="8"/>
  <c r="X271" i="8"/>
  <c r="W271" i="8"/>
  <c r="I271" i="8"/>
  <c r="K271" i="8" s="1"/>
  <c r="AF270" i="8"/>
  <c r="AE270" i="8"/>
  <c r="AD270" i="8"/>
  <c r="AC270" i="8"/>
  <c r="AA270" i="8"/>
  <c r="AB270" i="8" s="1"/>
  <c r="Z270" i="8"/>
  <c r="Y270" i="8"/>
  <c r="X270" i="8"/>
  <c r="W270" i="8"/>
  <c r="K270" i="8"/>
  <c r="I270" i="8"/>
  <c r="AF269" i="8"/>
  <c r="AF332" i="8" s="1"/>
  <c r="AE269" i="8"/>
  <c r="AD269" i="8"/>
  <c r="AC269" i="8"/>
  <c r="AB269" i="8"/>
  <c r="AB332" i="8" s="1"/>
  <c r="AA269" i="8"/>
  <c r="Z269" i="8"/>
  <c r="Y269" i="8"/>
  <c r="X269" i="8"/>
  <c r="X332" i="8" s="1"/>
  <c r="W269" i="8"/>
  <c r="I269" i="8"/>
  <c r="K269" i="8" s="1"/>
  <c r="AF268" i="8"/>
  <c r="AE268" i="8"/>
  <c r="AD268" i="8"/>
  <c r="AC268" i="8"/>
  <c r="AA268" i="8"/>
  <c r="AB268" i="8" s="1"/>
  <c r="Z268" i="8"/>
  <c r="Y268" i="8"/>
  <c r="X268" i="8"/>
  <c r="W268" i="8"/>
  <c r="I268" i="8"/>
  <c r="K268" i="8" s="1"/>
  <c r="AF267" i="8"/>
  <c r="AE267" i="8"/>
  <c r="AD267" i="8"/>
  <c r="AC267" i="8"/>
  <c r="AA267" i="8"/>
  <c r="AB267" i="8" s="1"/>
  <c r="Z267" i="8"/>
  <c r="Y267" i="8"/>
  <c r="X267" i="8"/>
  <c r="W267" i="8"/>
  <c r="I267" i="8"/>
  <c r="K267" i="8" s="1"/>
  <c r="AA266" i="8"/>
  <c r="K266" i="8"/>
  <c r="I266" i="8"/>
  <c r="AF265" i="8"/>
  <c r="AE265" i="8"/>
  <c r="AD265" i="8"/>
  <c r="AC265" i="8"/>
  <c r="AB265" i="8"/>
  <c r="AA265" i="8"/>
  <c r="Z265" i="8"/>
  <c r="Y265" i="8"/>
  <c r="X265" i="8"/>
  <c r="W265" i="8"/>
  <c r="V265" i="8"/>
  <c r="I265" i="8"/>
  <c r="K265" i="8" s="1"/>
  <c r="AF264" i="8"/>
  <c r="AE264" i="8"/>
  <c r="AD264" i="8"/>
  <c r="AC264" i="8"/>
  <c r="AA264" i="8"/>
  <c r="AB264" i="8" s="1"/>
  <c r="Z264" i="8"/>
  <c r="Y264" i="8"/>
  <c r="X264" i="8"/>
  <c r="W264" i="8"/>
  <c r="I264" i="8"/>
  <c r="K264" i="8" s="1"/>
  <c r="AF263" i="8"/>
  <c r="AE263" i="8"/>
  <c r="AD263" i="8"/>
  <c r="AC263" i="8"/>
  <c r="AA263" i="8"/>
  <c r="AB263" i="8" s="1"/>
  <c r="Z263" i="8"/>
  <c r="Y263" i="8"/>
  <c r="X263" i="8"/>
  <c r="W263" i="8"/>
  <c r="V263" i="8" s="1"/>
  <c r="I263" i="8"/>
  <c r="K263" i="8" s="1"/>
  <c r="AF262" i="8"/>
  <c r="AE262" i="8"/>
  <c r="AD262" i="8"/>
  <c r="AC262" i="8"/>
  <c r="AA262" i="8"/>
  <c r="AB262" i="8" s="1"/>
  <c r="Z262" i="8"/>
  <c r="Y262" i="8"/>
  <c r="X262" i="8"/>
  <c r="W262" i="8"/>
  <c r="I262" i="8"/>
  <c r="K262" i="8" s="1"/>
  <c r="AF261" i="8"/>
  <c r="AE261" i="8"/>
  <c r="AD261" i="8"/>
  <c r="AC261" i="8"/>
  <c r="AA261" i="8"/>
  <c r="AB261" i="8" s="1"/>
  <c r="Z261" i="8"/>
  <c r="Y261" i="8"/>
  <c r="X261" i="8"/>
  <c r="W261" i="8"/>
  <c r="V261" i="8" s="1"/>
  <c r="I261" i="8"/>
  <c r="K261" i="8" s="1"/>
  <c r="AF260" i="8"/>
  <c r="AE260" i="8"/>
  <c r="AD260" i="8"/>
  <c r="AC260" i="8"/>
  <c r="AA260" i="8"/>
  <c r="AB260" i="8" s="1"/>
  <c r="Z260" i="8"/>
  <c r="Y260" i="8"/>
  <c r="X260" i="8"/>
  <c r="W260" i="8"/>
  <c r="I260" i="8"/>
  <c r="K260" i="8" s="1"/>
  <c r="AF259" i="8"/>
  <c r="AE259" i="8"/>
  <c r="AD259" i="8"/>
  <c r="AC259" i="8"/>
  <c r="AA259" i="8"/>
  <c r="AB259" i="8" s="1"/>
  <c r="Z259" i="8"/>
  <c r="Y259" i="8"/>
  <c r="X259" i="8"/>
  <c r="W259" i="8"/>
  <c r="I259" i="8"/>
  <c r="K259" i="8" s="1"/>
  <c r="AF258" i="8"/>
  <c r="AE258" i="8"/>
  <c r="AD258" i="8"/>
  <c r="AC258" i="8"/>
  <c r="AA258" i="8"/>
  <c r="AB258" i="8" s="1"/>
  <c r="Z258" i="8"/>
  <c r="Y258" i="8"/>
  <c r="X258" i="8"/>
  <c r="W258" i="8"/>
  <c r="K258" i="8"/>
  <c r="I258" i="8"/>
  <c r="AF257" i="8"/>
  <c r="AE257" i="8"/>
  <c r="AD257" i="8"/>
  <c r="AC257" i="8"/>
  <c r="AB257" i="8"/>
  <c r="AA257" i="8"/>
  <c r="Z257" i="8"/>
  <c r="Y257" i="8"/>
  <c r="X257" i="8"/>
  <c r="V257" i="8" s="1"/>
  <c r="W257" i="8"/>
  <c r="I257" i="8"/>
  <c r="K257" i="8" s="1"/>
  <c r="AF256" i="8"/>
  <c r="AE256" i="8"/>
  <c r="AD256" i="8"/>
  <c r="AC256" i="8"/>
  <c r="AA256" i="8"/>
  <c r="AB256" i="8" s="1"/>
  <c r="Z256" i="8"/>
  <c r="Y256" i="8"/>
  <c r="X256" i="8"/>
  <c r="W256" i="8"/>
  <c r="I256" i="8"/>
  <c r="K256" i="8" s="1"/>
  <c r="AF255" i="8"/>
  <c r="AE255" i="8"/>
  <c r="AD255" i="8"/>
  <c r="AC255" i="8"/>
  <c r="AA255" i="8"/>
  <c r="AB255" i="8" s="1"/>
  <c r="Z255" i="8"/>
  <c r="Y255" i="8"/>
  <c r="X255" i="8"/>
  <c r="W255" i="8"/>
  <c r="I255" i="8"/>
  <c r="K255" i="8" s="1"/>
  <c r="AF254" i="8"/>
  <c r="AE254" i="8"/>
  <c r="AD254" i="8"/>
  <c r="AC254" i="8"/>
  <c r="AA254" i="8"/>
  <c r="AB254" i="8" s="1"/>
  <c r="Z254" i="8"/>
  <c r="Y254" i="8"/>
  <c r="X254" i="8"/>
  <c r="W254" i="8"/>
  <c r="K254" i="8"/>
  <c r="I254" i="8"/>
  <c r="AF253" i="8"/>
  <c r="AE253" i="8"/>
  <c r="AD253" i="8"/>
  <c r="AC253" i="8"/>
  <c r="AB253" i="8"/>
  <c r="AA253" i="8"/>
  <c r="Z253" i="8"/>
  <c r="Y253" i="8"/>
  <c r="X253" i="8"/>
  <c r="V253" i="8" s="1"/>
  <c r="W253" i="8"/>
  <c r="I253" i="8"/>
  <c r="K253" i="8" s="1"/>
  <c r="AF252" i="8"/>
  <c r="AE252" i="8"/>
  <c r="AD252" i="8"/>
  <c r="AC252" i="8"/>
  <c r="AA252" i="8"/>
  <c r="AB252" i="8" s="1"/>
  <c r="Z252" i="8"/>
  <c r="Y252" i="8"/>
  <c r="X252" i="8"/>
  <c r="W252" i="8"/>
  <c r="I252" i="8"/>
  <c r="K252" i="8" s="1"/>
  <c r="AF251" i="8"/>
  <c r="AE251" i="8"/>
  <c r="AD251" i="8"/>
  <c r="AC251" i="8"/>
  <c r="AA251" i="8"/>
  <c r="AB251" i="8" s="1"/>
  <c r="Z251" i="8"/>
  <c r="Y251" i="8"/>
  <c r="X251" i="8"/>
  <c r="W251" i="8"/>
  <c r="I251" i="8"/>
  <c r="K251" i="8" s="1"/>
  <c r="AF250" i="8"/>
  <c r="AE250" i="8"/>
  <c r="AD250" i="8"/>
  <c r="AC250" i="8"/>
  <c r="AA250" i="8"/>
  <c r="AB250" i="8" s="1"/>
  <c r="Z250" i="8"/>
  <c r="Y250" i="8"/>
  <c r="X250" i="8"/>
  <c r="W250" i="8"/>
  <c r="K250" i="8"/>
  <c r="I250" i="8"/>
  <c r="AF249" i="8"/>
  <c r="AE249" i="8"/>
  <c r="AD249" i="8"/>
  <c r="AC249" i="8"/>
  <c r="AB249" i="8"/>
  <c r="AA249" i="8"/>
  <c r="Z249" i="8"/>
  <c r="Y249" i="8"/>
  <c r="X249" i="8"/>
  <c r="W249" i="8"/>
  <c r="V249" i="8"/>
  <c r="I249" i="8"/>
  <c r="K249" i="8" s="1"/>
  <c r="AF248" i="8"/>
  <c r="AE248" i="8"/>
  <c r="AD248" i="8"/>
  <c r="AC248" i="8"/>
  <c r="AA248" i="8"/>
  <c r="AB248" i="8" s="1"/>
  <c r="Z248" i="8"/>
  <c r="Y248" i="8"/>
  <c r="X248" i="8"/>
  <c r="W248" i="8"/>
  <c r="I248" i="8"/>
  <c r="K248" i="8" s="1"/>
  <c r="AF247" i="8"/>
  <c r="AE247" i="8"/>
  <c r="AD247" i="8"/>
  <c r="AC247" i="8"/>
  <c r="AA247" i="8"/>
  <c r="AB247" i="8" s="1"/>
  <c r="Z247" i="8"/>
  <c r="Y247" i="8"/>
  <c r="X247" i="8"/>
  <c r="W247" i="8"/>
  <c r="V247" i="8" s="1"/>
  <c r="I247" i="8"/>
  <c r="K247" i="8" s="1"/>
  <c r="AF246" i="8"/>
  <c r="AE246" i="8"/>
  <c r="AD246" i="8"/>
  <c r="AC246" i="8"/>
  <c r="AA246" i="8"/>
  <c r="AB246" i="8" s="1"/>
  <c r="Z246" i="8"/>
  <c r="Y246" i="8"/>
  <c r="X246" i="8"/>
  <c r="W246" i="8"/>
  <c r="I246" i="8"/>
  <c r="K246" i="8" s="1"/>
  <c r="AF245" i="8"/>
  <c r="AE245" i="8"/>
  <c r="AD245" i="8"/>
  <c r="AC245" i="8"/>
  <c r="AA245" i="8"/>
  <c r="AB245" i="8" s="1"/>
  <c r="Z245" i="8"/>
  <c r="Y245" i="8"/>
  <c r="X245" i="8"/>
  <c r="W245" i="8"/>
  <c r="I245" i="8"/>
  <c r="K245" i="8" s="1"/>
  <c r="AF244" i="8"/>
  <c r="AE244" i="8"/>
  <c r="AD244" i="8"/>
  <c r="AC244" i="8"/>
  <c r="AA244" i="8"/>
  <c r="AB244" i="8" s="1"/>
  <c r="Z244" i="8"/>
  <c r="Y244" i="8"/>
  <c r="X244" i="8"/>
  <c r="W244" i="8"/>
  <c r="I244" i="8"/>
  <c r="K244" i="8" s="1"/>
  <c r="AF243" i="8"/>
  <c r="AE243" i="8"/>
  <c r="AD243" i="8"/>
  <c r="AC243" i="8"/>
  <c r="AA243" i="8"/>
  <c r="AB243" i="8" s="1"/>
  <c r="Z243" i="8"/>
  <c r="Y243" i="8"/>
  <c r="X243" i="8"/>
  <c r="W243" i="8"/>
  <c r="V243" i="8" s="1"/>
  <c r="I243" i="8"/>
  <c r="K243" i="8" s="1"/>
  <c r="AF242" i="8"/>
  <c r="AE242" i="8"/>
  <c r="AD242" i="8"/>
  <c r="AC242" i="8"/>
  <c r="AA242" i="8"/>
  <c r="AB242" i="8" s="1"/>
  <c r="Z242" i="8"/>
  <c r="Y242" i="8"/>
  <c r="X242" i="8"/>
  <c r="W242" i="8"/>
  <c r="I242" i="8"/>
  <c r="K242" i="8" s="1"/>
  <c r="AF241" i="8"/>
  <c r="AE241" i="8"/>
  <c r="AD241" i="8"/>
  <c r="AC241" i="8"/>
  <c r="AA241" i="8"/>
  <c r="AB241" i="8" s="1"/>
  <c r="Z241" i="8"/>
  <c r="Y241" i="8"/>
  <c r="X241" i="8"/>
  <c r="W241" i="8"/>
  <c r="I241" i="8"/>
  <c r="K241" i="8" s="1"/>
  <c r="AF240" i="8"/>
  <c r="AE240" i="8"/>
  <c r="AD240" i="8"/>
  <c r="AC240" i="8"/>
  <c r="AA240" i="8"/>
  <c r="AB240" i="8" s="1"/>
  <c r="Z240" i="8"/>
  <c r="Y240" i="8"/>
  <c r="X240" i="8"/>
  <c r="W240" i="8"/>
  <c r="V240" i="8" s="1"/>
  <c r="I240" i="8"/>
  <c r="K240" i="8" s="1"/>
  <c r="AF239" i="8"/>
  <c r="AE239" i="8"/>
  <c r="AD239" i="8"/>
  <c r="AC239" i="8"/>
  <c r="AA239" i="8"/>
  <c r="AB239" i="8" s="1"/>
  <c r="Z239" i="8"/>
  <c r="Y239" i="8"/>
  <c r="X239" i="8"/>
  <c r="W239" i="8"/>
  <c r="I239" i="8"/>
  <c r="K239" i="8" s="1"/>
  <c r="AF238" i="8"/>
  <c r="AE238" i="8"/>
  <c r="AD238" i="8"/>
  <c r="AC238" i="8"/>
  <c r="AA238" i="8"/>
  <c r="AB238" i="8" s="1"/>
  <c r="Z238" i="8"/>
  <c r="Y238" i="8"/>
  <c r="X238" i="8"/>
  <c r="W238" i="8"/>
  <c r="I238" i="8"/>
  <c r="K238" i="8" s="1"/>
  <c r="AF237" i="8"/>
  <c r="AE237" i="8"/>
  <c r="AD237" i="8"/>
  <c r="AC237" i="8"/>
  <c r="AA237" i="8"/>
  <c r="AB237" i="8" s="1"/>
  <c r="Z237" i="8"/>
  <c r="Y237" i="8"/>
  <c r="X237" i="8"/>
  <c r="W237" i="8"/>
  <c r="I237" i="8"/>
  <c r="K237" i="8" s="1"/>
  <c r="AF236" i="8"/>
  <c r="AE236" i="8"/>
  <c r="AD236" i="8"/>
  <c r="AC236" i="8"/>
  <c r="AA236" i="8"/>
  <c r="AB236" i="8" s="1"/>
  <c r="Z236" i="8"/>
  <c r="Y236" i="8"/>
  <c r="X236" i="8"/>
  <c r="W236" i="8"/>
  <c r="V236" i="8" s="1"/>
  <c r="I236" i="8"/>
  <c r="K236" i="8" s="1"/>
  <c r="AF235" i="8"/>
  <c r="AE235" i="8"/>
  <c r="AD235" i="8"/>
  <c r="AC235" i="8"/>
  <c r="AA235" i="8"/>
  <c r="AB235" i="8" s="1"/>
  <c r="Z235" i="8"/>
  <c r="Y235" i="8"/>
  <c r="X235" i="8"/>
  <c r="W235" i="8"/>
  <c r="I235" i="8"/>
  <c r="K235" i="8" s="1"/>
  <c r="AF234" i="8"/>
  <c r="AE234" i="8"/>
  <c r="AD234" i="8"/>
  <c r="AC234" i="8"/>
  <c r="AA234" i="8"/>
  <c r="AB234" i="8" s="1"/>
  <c r="Z234" i="8"/>
  <c r="Y234" i="8"/>
  <c r="X234" i="8"/>
  <c r="W234" i="8"/>
  <c r="I234" i="8"/>
  <c r="K234" i="8" s="1"/>
  <c r="AF233" i="8"/>
  <c r="AE233" i="8"/>
  <c r="AD233" i="8"/>
  <c r="AC233" i="8"/>
  <c r="AA233" i="8"/>
  <c r="AB233" i="8" s="1"/>
  <c r="Z233" i="8"/>
  <c r="Y233" i="8"/>
  <c r="X233" i="8"/>
  <c r="W233" i="8"/>
  <c r="V233" i="8" s="1"/>
  <c r="I233" i="8"/>
  <c r="K233" i="8" s="1"/>
  <c r="AF232" i="8"/>
  <c r="AE232" i="8"/>
  <c r="AD232" i="8"/>
  <c r="AC232" i="8"/>
  <c r="AA232" i="8"/>
  <c r="AB232" i="8" s="1"/>
  <c r="Z232" i="8"/>
  <c r="Y232" i="8"/>
  <c r="X232" i="8"/>
  <c r="W232" i="8"/>
  <c r="I232" i="8"/>
  <c r="K232" i="8" s="1"/>
  <c r="AF231" i="8"/>
  <c r="AE231" i="8"/>
  <c r="AD231" i="8"/>
  <c r="AC231" i="8"/>
  <c r="AA231" i="8"/>
  <c r="AB231" i="8" s="1"/>
  <c r="Z231" i="8"/>
  <c r="Y231" i="8"/>
  <c r="X231" i="8"/>
  <c r="W231" i="8"/>
  <c r="I231" i="8"/>
  <c r="K231" i="8" s="1"/>
  <c r="AF230" i="8"/>
  <c r="AE230" i="8"/>
  <c r="AD230" i="8"/>
  <c r="AC230" i="8"/>
  <c r="AA230" i="8"/>
  <c r="AB230" i="8" s="1"/>
  <c r="Z230" i="8"/>
  <c r="Y230" i="8"/>
  <c r="X230" i="8"/>
  <c r="W230" i="8"/>
  <c r="K230" i="8"/>
  <c r="I230" i="8"/>
  <c r="AF229" i="8"/>
  <c r="AE229" i="8"/>
  <c r="AD229" i="8"/>
  <c r="AC229" i="8"/>
  <c r="AB229" i="8"/>
  <c r="AA229" i="8"/>
  <c r="Z229" i="8"/>
  <c r="Y229" i="8"/>
  <c r="X229" i="8"/>
  <c r="W229" i="8"/>
  <c r="V229" i="8"/>
  <c r="I229" i="8"/>
  <c r="K229" i="8" s="1"/>
  <c r="AF228" i="8"/>
  <c r="AE228" i="8"/>
  <c r="AD228" i="8"/>
  <c r="AC228" i="8"/>
  <c r="AA228" i="8"/>
  <c r="AB228" i="8" s="1"/>
  <c r="Z228" i="8"/>
  <c r="Y228" i="8"/>
  <c r="X228" i="8"/>
  <c r="W228" i="8"/>
  <c r="I228" i="8"/>
  <c r="K228" i="8" s="1"/>
  <c r="AF227" i="8"/>
  <c r="AE227" i="8"/>
  <c r="AD227" i="8"/>
  <c r="AC227" i="8"/>
  <c r="AA227" i="8"/>
  <c r="AB227" i="8" s="1"/>
  <c r="Z227" i="8"/>
  <c r="Y227" i="8"/>
  <c r="X227" i="8"/>
  <c r="W227" i="8"/>
  <c r="V227" i="8" s="1"/>
  <c r="I227" i="8"/>
  <c r="K227" i="8" s="1"/>
  <c r="AF226" i="8"/>
  <c r="AE226" i="8"/>
  <c r="AD226" i="8"/>
  <c r="AC226" i="8"/>
  <c r="AA226" i="8"/>
  <c r="AB226" i="8" s="1"/>
  <c r="Z226" i="8"/>
  <c r="Y226" i="8"/>
  <c r="X226" i="8"/>
  <c r="W226" i="8"/>
  <c r="I226" i="8"/>
  <c r="K226" i="8" s="1"/>
  <c r="AF225" i="8"/>
  <c r="AE225" i="8"/>
  <c r="AD225" i="8"/>
  <c r="AC225" i="8"/>
  <c r="AA225" i="8"/>
  <c r="AB225" i="8" s="1"/>
  <c r="Z225" i="8"/>
  <c r="Y225" i="8"/>
  <c r="X225" i="8"/>
  <c r="W225" i="8"/>
  <c r="I225" i="8"/>
  <c r="K225" i="8" s="1"/>
  <c r="AF224" i="8"/>
  <c r="AE224" i="8"/>
  <c r="AD224" i="8"/>
  <c r="AC224" i="8"/>
  <c r="AA224" i="8"/>
  <c r="AB224" i="8" s="1"/>
  <c r="Z224" i="8"/>
  <c r="Y224" i="8"/>
  <c r="X224" i="8"/>
  <c r="W224" i="8"/>
  <c r="V224" i="8" s="1"/>
  <c r="I224" i="8"/>
  <c r="K224" i="8" s="1"/>
  <c r="AF223" i="8"/>
  <c r="AE223" i="8"/>
  <c r="AD223" i="8"/>
  <c r="AC223" i="8"/>
  <c r="AA223" i="8"/>
  <c r="AB223" i="8" s="1"/>
  <c r="Y223" i="8"/>
  <c r="W223" i="8"/>
  <c r="I223" i="8"/>
  <c r="K223" i="8" s="1"/>
  <c r="AF222" i="8"/>
  <c r="AE222" i="8"/>
  <c r="AD222" i="8"/>
  <c r="AC222" i="8"/>
  <c r="AA222" i="8"/>
  <c r="AB222" i="8" s="1"/>
  <c r="Z222" i="8"/>
  <c r="Y222" i="8"/>
  <c r="X222" i="8"/>
  <c r="W222" i="8"/>
  <c r="I222" i="8"/>
  <c r="K222" i="8" s="1"/>
  <c r="AF221" i="8"/>
  <c r="AE221" i="8"/>
  <c r="AD221" i="8"/>
  <c r="AC221" i="8"/>
  <c r="AA221" i="8"/>
  <c r="AB221" i="8" s="1"/>
  <c r="Z221" i="8"/>
  <c r="Y221" i="8"/>
  <c r="X221" i="8"/>
  <c r="W221" i="8"/>
  <c r="I221" i="8"/>
  <c r="K221" i="8" s="1"/>
  <c r="AF220" i="8"/>
  <c r="AE220" i="8"/>
  <c r="AD220" i="8"/>
  <c r="AC220" i="8"/>
  <c r="AA220" i="8"/>
  <c r="AB220" i="8" s="1"/>
  <c r="Z220" i="8"/>
  <c r="Y220" i="8"/>
  <c r="X220" i="8"/>
  <c r="W220" i="8"/>
  <c r="I220" i="8"/>
  <c r="K220" i="8" s="1"/>
  <c r="AF219" i="8"/>
  <c r="AE219" i="8"/>
  <c r="AD219" i="8"/>
  <c r="AC219" i="8"/>
  <c r="AA219" i="8"/>
  <c r="AB219" i="8" s="1"/>
  <c r="Z219" i="8"/>
  <c r="Y219" i="8"/>
  <c r="X219" i="8"/>
  <c r="W219" i="8"/>
  <c r="V219" i="8" s="1"/>
  <c r="I219" i="8"/>
  <c r="K219" i="8" s="1"/>
  <c r="AF218" i="8"/>
  <c r="AE218" i="8"/>
  <c r="AD218" i="8"/>
  <c r="AC218" i="8"/>
  <c r="AA218" i="8"/>
  <c r="AB218" i="8" s="1"/>
  <c r="Z218" i="8"/>
  <c r="Y218" i="8"/>
  <c r="X218" i="8"/>
  <c r="W218" i="8"/>
  <c r="I218" i="8"/>
  <c r="K218" i="8" s="1"/>
  <c r="AF217" i="8"/>
  <c r="AE217" i="8"/>
  <c r="AD217" i="8"/>
  <c r="AC217" i="8"/>
  <c r="AA217" i="8"/>
  <c r="AB217" i="8" s="1"/>
  <c r="Z217" i="8"/>
  <c r="Y217" i="8"/>
  <c r="X217" i="8"/>
  <c r="W217" i="8"/>
  <c r="I217" i="8"/>
  <c r="K217" i="8" s="1"/>
  <c r="AF216" i="8"/>
  <c r="AE216" i="8"/>
  <c r="AD216" i="8"/>
  <c r="AC216" i="8"/>
  <c r="AA216" i="8"/>
  <c r="AB216" i="8" s="1"/>
  <c r="Z216" i="8"/>
  <c r="Y216" i="8"/>
  <c r="X216" i="8"/>
  <c r="W216" i="8"/>
  <c r="V216" i="8" s="1"/>
  <c r="I216" i="8"/>
  <c r="K216" i="8" s="1"/>
  <c r="AF215" i="8"/>
  <c r="AE215" i="8"/>
  <c r="AD215" i="8"/>
  <c r="AC215" i="8"/>
  <c r="AA215" i="8"/>
  <c r="AB215" i="8" s="1"/>
  <c r="Z215" i="8"/>
  <c r="Y215" i="8"/>
  <c r="X215" i="8"/>
  <c r="W215" i="8"/>
  <c r="I215" i="8"/>
  <c r="K215" i="8" s="1"/>
  <c r="AF214" i="8"/>
  <c r="AE214" i="8"/>
  <c r="AD214" i="8"/>
  <c r="AC214" i="8"/>
  <c r="AA214" i="8"/>
  <c r="AB214" i="8" s="1"/>
  <c r="Z214" i="8"/>
  <c r="Y214" i="8"/>
  <c r="X214" i="8"/>
  <c r="W214" i="8"/>
  <c r="I214" i="8"/>
  <c r="K214" i="8" s="1"/>
  <c r="AF213" i="8"/>
  <c r="AE213" i="8"/>
  <c r="AD213" i="8"/>
  <c r="AC213" i="8"/>
  <c r="AA213" i="8"/>
  <c r="AB213" i="8" s="1"/>
  <c r="Z213" i="8"/>
  <c r="Y213" i="8"/>
  <c r="X213" i="8"/>
  <c r="W213" i="8"/>
  <c r="K213" i="8"/>
  <c r="I213" i="8"/>
  <c r="AF212" i="8"/>
  <c r="AE212" i="8"/>
  <c r="AD212" i="8"/>
  <c r="AC212" i="8"/>
  <c r="AB212" i="8"/>
  <c r="AA212" i="8"/>
  <c r="Z212" i="8"/>
  <c r="Y212" i="8"/>
  <c r="X212" i="8"/>
  <c r="W212" i="8"/>
  <c r="V212" i="8"/>
  <c r="I212" i="8"/>
  <c r="K212" i="8" s="1"/>
  <c r="AF211" i="8"/>
  <c r="AE211" i="8"/>
  <c r="AD211" i="8"/>
  <c r="AC211" i="8"/>
  <c r="AA211" i="8"/>
  <c r="AB211" i="8" s="1"/>
  <c r="Z211" i="8"/>
  <c r="Y211" i="8"/>
  <c r="X211" i="8"/>
  <c r="W211" i="8"/>
  <c r="I211" i="8"/>
  <c r="K211" i="8" s="1"/>
  <c r="AF210" i="8"/>
  <c r="AE210" i="8"/>
  <c r="AD210" i="8"/>
  <c r="AC210" i="8"/>
  <c r="AA210" i="8"/>
  <c r="AB210" i="8" s="1"/>
  <c r="Z210" i="8"/>
  <c r="Y210" i="8"/>
  <c r="X210" i="8"/>
  <c r="W210" i="8"/>
  <c r="V210" i="8" s="1"/>
  <c r="I210" i="8"/>
  <c r="K210" i="8" s="1"/>
  <c r="AF209" i="8"/>
  <c r="AE209" i="8"/>
  <c r="AD209" i="8"/>
  <c r="AC209" i="8"/>
  <c r="AA209" i="8"/>
  <c r="AB209" i="8" s="1"/>
  <c r="Z209" i="8"/>
  <c r="Y209" i="8"/>
  <c r="X209" i="8"/>
  <c r="W209" i="8"/>
  <c r="I209" i="8"/>
  <c r="K209" i="8" s="1"/>
  <c r="AF208" i="8"/>
  <c r="AE208" i="8"/>
  <c r="AD208" i="8"/>
  <c r="AC208" i="8"/>
  <c r="AA208" i="8"/>
  <c r="AB208" i="8" s="1"/>
  <c r="Z208" i="8"/>
  <c r="Y208" i="8"/>
  <c r="X208" i="8"/>
  <c r="W208" i="8"/>
  <c r="I208" i="8"/>
  <c r="K208" i="8" s="1"/>
  <c r="AF207" i="8"/>
  <c r="AE207" i="8"/>
  <c r="AD207" i="8"/>
  <c r="AC207" i="8"/>
  <c r="AA207" i="8"/>
  <c r="AB207" i="8" s="1"/>
  <c r="Z207" i="8"/>
  <c r="Y207" i="8"/>
  <c r="X207" i="8"/>
  <c r="W207" i="8"/>
  <c r="V207" i="8" s="1"/>
  <c r="I207" i="8"/>
  <c r="K207" i="8" s="1"/>
  <c r="AF206" i="8"/>
  <c r="AE206" i="8"/>
  <c r="AD206" i="8"/>
  <c r="AC206" i="8"/>
  <c r="AA206" i="8"/>
  <c r="AB206" i="8" s="1"/>
  <c r="Z206" i="8"/>
  <c r="Y206" i="8"/>
  <c r="X206" i="8"/>
  <c r="W206" i="8"/>
  <c r="I206" i="8"/>
  <c r="K206" i="8" s="1"/>
  <c r="AF205" i="8"/>
  <c r="AE205" i="8"/>
  <c r="AD205" i="8"/>
  <c r="AC205" i="8"/>
  <c r="AA205" i="8"/>
  <c r="AB205" i="8" s="1"/>
  <c r="Z205" i="8"/>
  <c r="Y205" i="8"/>
  <c r="X205" i="8"/>
  <c r="W205" i="8"/>
  <c r="I205" i="8"/>
  <c r="K205" i="8" s="1"/>
  <c r="AF204" i="8"/>
  <c r="AE204" i="8"/>
  <c r="AD204" i="8"/>
  <c r="AC204" i="8"/>
  <c r="AA204" i="8"/>
  <c r="AB204" i="8" s="1"/>
  <c r="Z204" i="8"/>
  <c r="Y204" i="8"/>
  <c r="X204" i="8"/>
  <c r="W204" i="8"/>
  <c r="I204" i="8"/>
  <c r="K204" i="8" s="1"/>
  <c r="AF203" i="8"/>
  <c r="AE203" i="8"/>
  <c r="AD203" i="8"/>
  <c r="AC203" i="8"/>
  <c r="AA203" i="8"/>
  <c r="AB203" i="8" s="1"/>
  <c r="Z203" i="8"/>
  <c r="Y203" i="8"/>
  <c r="X203" i="8"/>
  <c r="W203" i="8"/>
  <c r="V203" i="8" s="1"/>
  <c r="I203" i="8"/>
  <c r="K203" i="8" s="1"/>
  <c r="AF202" i="8"/>
  <c r="AE202" i="8"/>
  <c r="AD202" i="8"/>
  <c r="AC202" i="8"/>
  <c r="AA202" i="8"/>
  <c r="AB202" i="8" s="1"/>
  <c r="Z202" i="8"/>
  <c r="Y202" i="8"/>
  <c r="X202" i="8"/>
  <c r="W202" i="8"/>
  <c r="I202" i="8"/>
  <c r="K202" i="8" s="1"/>
  <c r="AF201" i="8"/>
  <c r="AE201" i="8"/>
  <c r="AD201" i="8"/>
  <c r="AC201" i="8"/>
  <c r="AA201" i="8"/>
  <c r="AB201" i="8" s="1"/>
  <c r="Z201" i="8"/>
  <c r="Y201" i="8"/>
  <c r="X201" i="8"/>
  <c r="W201" i="8"/>
  <c r="I201" i="8"/>
  <c r="K201" i="8" s="1"/>
  <c r="AF200" i="8"/>
  <c r="AE200" i="8"/>
  <c r="AD200" i="8"/>
  <c r="AC200" i="8"/>
  <c r="AA200" i="8"/>
  <c r="AB200" i="8" s="1"/>
  <c r="Z200" i="8"/>
  <c r="Y200" i="8"/>
  <c r="X200" i="8"/>
  <c r="W200" i="8"/>
  <c r="V200" i="8" s="1"/>
  <c r="I200" i="8"/>
  <c r="K200" i="8" s="1"/>
  <c r="AF199" i="8"/>
  <c r="AE199" i="8"/>
  <c r="AD199" i="8"/>
  <c r="AC199" i="8"/>
  <c r="AA199" i="8"/>
  <c r="AB199" i="8" s="1"/>
  <c r="Z199" i="8"/>
  <c r="Y199" i="8"/>
  <c r="X199" i="8"/>
  <c r="W199" i="8"/>
  <c r="I199" i="8"/>
  <c r="K199" i="8" s="1"/>
  <c r="AF198" i="8"/>
  <c r="AE198" i="8"/>
  <c r="AD198" i="8"/>
  <c r="AC198" i="8"/>
  <c r="AA198" i="8"/>
  <c r="AB198" i="8" s="1"/>
  <c r="Z198" i="8"/>
  <c r="Y198" i="8"/>
  <c r="X198" i="8"/>
  <c r="W198" i="8"/>
  <c r="I198" i="8"/>
  <c r="K198" i="8" s="1"/>
  <c r="AF197" i="8"/>
  <c r="AE197" i="8"/>
  <c r="AD197" i="8"/>
  <c r="AC197" i="8"/>
  <c r="AA197" i="8"/>
  <c r="AB197" i="8" s="1"/>
  <c r="Z197" i="8"/>
  <c r="Y197" i="8"/>
  <c r="X197" i="8"/>
  <c r="W197" i="8"/>
  <c r="K197" i="8"/>
  <c r="I197" i="8"/>
  <c r="AF196" i="8"/>
  <c r="AE196" i="8"/>
  <c r="AD196" i="8"/>
  <c r="AC196" i="8"/>
  <c r="AB196" i="8"/>
  <c r="AA196" i="8"/>
  <c r="Z196" i="8"/>
  <c r="Y196" i="8"/>
  <c r="X196" i="8"/>
  <c r="V196" i="8" s="1"/>
  <c r="W196" i="8"/>
  <c r="I196" i="8"/>
  <c r="K196" i="8" s="1"/>
  <c r="AF195" i="8"/>
  <c r="AE195" i="8"/>
  <c r="AD195" i="8"/>
  <c r="AC195" i="8"/>
  <c r="AA195" i="8"/>
  <c r="AB195" i="8" s="1"/>
  <c r="Z195" i="8"/>
  <c r="Y195" i="8"/>
  <c r="X195" i="8"/>
  <c r="W195" i="8"/>
  <c r="I195" i="8"/>
  <c r="K195" i="8" s="1"/>
  <c r="AF194" i="8"/>
  <c r="AE194" i="8"/>
  <c r="AD194" i="8"/>
  <c r="AC194" i="8"/>
  <c r="AA194" i="8"/>
  <c r="AB194" i="8" s="1"/>
  <c r="Z194" i="8"/>
  <c r="Y194" i="8"/>
  <c r="X194" i="8"/>
  <c r="W194" i="8"/>
  <c r="V194" i="8" s="1"/>
  <c r="I194" i="8"/>
  <c r="K194" i="8" s="1"/>
  <c r="AF193" i="8"/>
  <c r="AE193" i="8"/>
  <c r="AD193" i="8"/>
  <c r="AC193" i="8"/>
  <c r="AA193" i="8"/>
  <c r="AB193" i="8" s="1"/>
  <c r="Z193" i="8"/>
  <c r="Y193" i="8"/>
  <c r="X193" i="8"/>
  <c r="W193" i="8"/>
  <c r="I193" i="8"/>
  <c r="K193" i="8" s="1"/>
  <c r="AF192" i="8"/>
  <c r="AE192" i="8"/>
  <c r="AD192" i="8"/>
  <c r="AC192" i="8"/>
  <c r="AA192" i="8"/>
  <c r="AB192" i="8" s="1"/>
  <c r="Z192" i="8"/>
  <c r="Y192" i="8"/>
  <c r="X192" i="8"/>
  <c r="W192" i="8"/>
  <c r="I192" i="8"/>
  <c r="K192" i="8" s="1"/>
  <c r="AF191" i="8"/>
  <c r="AE191" i="8"/>
  <c r="AD191" i="8"/>
  <c r="AC191" i="8"/>
  <c r="AA191" i="8"/>
  <c r="AB191" i="8" s="1"/>
  <c r="Z191" i="8"/>
  <c r="Y191" i="8"/>
  <c r="X191" i="8"/>
  <c r="W191" i="8"/>
  <c r="V191" i="8" s="1"/>
  <c r="I191" i="8"/>
  <c r="K191" i="8" s="1"/>
  <c r="AF190" i="8"/>
  <c r="AE190" i="8"/>
  <c r="AD190" i="8"/>
  <c r="AC190" i="8"/>
  <c r="AA190" i="8"/>
  <c r="AB190" i="8" s="1"/>
  <c r="Z190" i="8"/>
  <c r="Y190" i="8"/>
  <c r="X190" i="8"/>
  <c r="W190" i="8"/>
  <c r="I190" i="8"/>
  <c r="K190" i="8" s="1"/>
  <c r="AF189" i="8"/>
  <c r="AE189" i="8"/>
  <c r="AD189" i="8"/>
  <c r="AC189" i="8"/>
  <c r="AA189" i="8"/>
  <c r="AB189" i="8" s="1"/>
  <c r="Z189" i="8"/>
  <c r="Y189" i="8"/>
  <c r="X189" i="8"/>
  <c r="W189" i="8"/>
  <c r="I189" i="8"/>
  <c r="K189" i="8" s="1"/>
  <c r="AF188" i="8"/>
  <c r="AE188" i="8"/>
  <c r="AD188" i="8"/>
  <c r="AC188" i="8"/>
  <c r="AA188" i="8"/>
  <c r="AB188" i="8" s="1"/>
  <c r="Z188" i="8"/>
  <c r="Y188" i="8"/>
  <c r="X188" i="8"/>
  <c r="W188" i="8"/>
  <c r="I188" i="8"/>
  <c r="K188" i="8" s="1"/>
  <c r="AF187" i="8"/>
  <c r="AE187" i="8"/>
  <c r="AD187" i="8"/>
  <c r="AC187" i="8"/>
  <c r="AA187" i="8"/>
  <c r="AB187" i="8" s="1"/>
  <c r="Z187" i="8"/>
  <c r="Y187" i="8"/>
  <c r="X187" i="8"/>
  <c r="W187" i="8"/>
  <c r="V187" i="8" s="1"/>
  <c r="I187" i="8"/>
  <c r="K187" i="8" s="1"/>
  <c r="AF186" i="8"/>
  <c r="AE186" i="8"/>
  <c r="AD186" i="8"/>
  <c r="AC186" i="8"/>
  <c r="AA186" i="8"/>
  <c r="AB186" i="8" s="1"/>
  <c r="Z186" i="8"/>
  <c r="Y186" i="8"/>
  <c r="X186" i="8"/>
  <c r="W186" i="8"/>
  <c r="I186" i="8"/>
  <c r="K186" i="8" s="1"/>
  <c r="AF185" i="8"/>
  <c r="AE185" i="8"/>
  <c r="AD185" i="8"/>
  <c r="AC185" i="8"/>
  <c r="AA185" i="8"/>
  <c r="AB185" i="8" s="1"/>
  <c r="Z185" i="8"/>
  <c r="Y185" i="8"/>
  <c r="X185" i="8"/>
  <c r="W185" i="8"/>
  <c r="I185" i="8"/>
  <c r="K185" i="8" s="1"/>
  <c r="AF184" i="8"/>
  <c r="AE184" i="8"/>
  <c r="AD184" i="8"/>
  <c r="AC184" i="8"/>
  <c r="AA184" i="8"/>
  <c r="AB184" i="8" s="1"/>
  <c r="Z184" i="8"/>
  <c r="Y184" i="8"/>
  <c r="X184" i="8"/>
  <c r="W184" i="8"/>
  <c r="V184" i="8" s="1"/>
  <c r="I184" i="8"/>
  <c r="K184" i="8" s="1"/>
  <c r="AF183" i="8"/>
  <c r="AE183" i="8"/>
  <c r="AD183" i="8"/>
  <c r="AC183" i="8"/>
  <c r="AA183" i="8"/>
  <c r="AB183" i="8" s="1"/>
  <c r="Z183" i="8"/>
  <c r="Y183" i="8"/>
  <c r="X183" i="8"/>
  <c r="W183" i="8"/>
  <c r="I183" i="8"/>
  <c r="K183" i="8" s="1"/>
  <c r="AF182" i="8"/>
  <c r="AE182" i="8"/>
  <c r="AD182" i="8"/>
  <c r="AC182" i="8"/>
  <c r="AA182" i="8"/>
  <c r="AB182" i="8" s="1"/>
  <c r="Z182" i="8"/>
  <c r="Y182" i="8"/>
  <c r="X182" i="8"/>
  <c r="W182" i="8"/>
  <c r="I182" i="8"/>
  <c r="K182" i="8" s="1"/>
  <c r="AF181" i="8"/>
  <c r="AE181" i="8"/>
  <c r="AD181" i="8"/>
  <c r="AC181" i="8"/>
  <c r="AA181" i="8"/>
  <c r="AB181" i="8" s="1"/>
  <c r="Z181" i="8"/>
  <c r="Y181" i="8"/>
  <c r="X181" i="8"/>
  <c r="W181" i="8"/>
  <c r="K181" i="8"/>
  <c r="I181" i="8"/>
  <c r="AF180" i="8"/>
  <c r="AE180" i="8"/>
  <c r="AD180" i="8"/>
  <c r="AC180" i="8"/>
  <c r="AB180" i="8"/>
  <c r="AA180" i="8"/>
  <c r="Z180" i="8"/>
  <c r="Y180" i="8"/>
  <c r="X180" i="8"/>
  <c r="W180" i="8"/>
  <c r="V180" i="8"/>
  <c r="I180" i="8"/>
  <c r="K180" i="8" s="1"/>
  <c r="AF179" i="8"/>
  <c r="AE179" i="8"/>
  <c r="AD179" i="8"/>
  <c r="AC179" i="8"/>
  <c r="AA179" i="8"/>
  <c r="AB179" i="8" s="1"/>
  <c r="Z179" i="8"/>
  <c r="Y179" i="8"/>
  <c r="X179" i="8"/>
  <c r="W179" i="8"/>
  <c r="I179" i="8"/>
  <c r="K179" i="8" s="1"/>
  <c r="AF178" i="8"/>
  <c r="AE178" i="8"/>
  <c r="AD178" i="8"/>
  <c r="AC178" i="8"/>
  <c r="AA178" i="8"/>
  <c r="AB178" i="8" s="1"/>
  <c r="Z178" i="8"/>
  <c r="Y178" i="8"/>
  <c r="X178" i="8"/>
  <c r="W178" i="8"/>
  <c r="V178" i="8" s="1"/>
  <c r="I178" i="8"/>
  <c r="K178" i="8" s="1"/>
  <c r="AF177" i="8"/>
  <c r="AE177" i="8"/>
  <c r="AD177" i="8"/>
  <c r="AC177" i="8"/>
  <c r="AA177" i="8"/>
  <c r="AB177" i="8" s="1"/>
  <c r="Z177" i="8"/>
  <c r="Y177" i="8"/>
  <c r="X177" i="8"/>
  <c r="W177" i="8"/>
  <c r="I177" i="8"/>
  <c r="K177" i="8" s="1"/>
  <c r="AF176" i="8"/>
  <c r="AE176" i="8"/>
  <c r="AD176" i="8"/>
  <c r="AC176" i="8"/>
  <c r="AA176" i="8"/>
  <c r="AB176" i="8" s="1"/>
  <c r="Z176" i="8"/>
  <c r="Y176" i="8"/>
  <c r="X176" i="8"/>
  <c r="W176" i="8"/>
  <c r="I176" i="8"/>
  <c r="K176" i="8" s="1"/>
  <c r="AF175" i="8"/>
  <c r="AE175" i="8"/>
  <c r="AD175" i="8"/>
  <c r="AC175" i="8"/>
  <c r="AA175" i="8"/>
  <c r="AB175" i="8" s="1"/>
  <c r="Z175" i="8"/>
  <c r="Y175" i="8"/>
  <c r="X175" i="8"/>
  <c r="W175" i="8"/>
  <c r="V175" i="8" s="1"/>
  <c r="I175" i="8"/>
  <c r="K175" i="8" s="1"/>
  <c r="AF174" i="8"/>
  <c r="AE174" i="8"/>
  <c r="AD174" i="8"/>
  <c r="AC174" i="8"/>
  <c r="AA174" i="8"/>
  <c r="AB174" i="8" s="1"/>
  <c r="Z174" i="8"/>
  <c r="Y174" i="8"/>
  <c r="X174" i="8"/>
  <c r="W174" i="8"/>
  <c r="I174" i="8"/>
  <c r="K174" i="8" s="1"/>
  <c r="AF173" i="8"/>
  <c r="AE173" i="8"/>
  <c r="AD173" i="8"/>
  <c r="AC173" i="8"/>
  <c r="AA173" i="8"/>
  <c r="AB173" i="8" s="1"/>
  <c r="Z173" i="8"/>
  <c r="Y173" i="8"/>
  <c r="X173" i="8"/>
  <c r="W173" i="8"/>
  <c r="I173" i="8"/>
  <c r="K173" i="8" s="1"/>
  <c r="AF172" i="8"/>
  <c r="AE172" i="8"/>
  <c r="AD172" i="8"/>
  <c r="AC172" i="8"/>
  <c r="AA172" i="8"/>
  <c r="AB172" i="8" s="1"/>
  <c r="Z172" i="8"/>
  <c r="Y172" i="8"/>
  <c r="X172" i="8"/>
  <c r="W172" i="8"/>
  <c r="I172" i="8"/>
  <c r="K172" i="8" s="1"/>
  <c r="AF171" i="8"/>
  <c r="AE171" i="8"/>
  <c r="AD171" i="8"/>
  <c r="AC171" i="8"/>
  <c r="AA171" i="8"/>
  <c r="AB171" i="8" s="1"/>
  <c r="Z171" i="8"/>
  <c r="Y171" i="8"/>
  <c r="X171" i="8"/>
  <c r="W171" i="8"/>
  <c r="V171" i="8" s="1"/>
  <c r="I171" i="8"/>
  <c r="K171" i="8" s="1"/>
  <c r="AF170" i="8"/>
  <c r="AE170" i="8"/>
  <c r="AD170" i="8"/>
  <c r="AC170" i="8"/>
  <c r="AA170" i="8"/>
  <c r="AB170" i="8" s="1"/>
  <c r="Z170" i="8"/>
  <c r="Y170" i="8"/>
  <c r="X170" i="8"/>
  <c r="W170" i="8"/>
  <c r="I170" i="8"/>
  <c r="K170" i="8" s="1"/>
  <c r="AF169" i="8"/>
  <c r="AE169" i="8"/>
  <c r="AD169" i="8"/>
  <c r="AC169" i="8"/>
  <c r="AA169" i="8"/>
  <c r="AB169" i="8" s="1"/>
  <c r="Z169" i="8"/>
  <c r="Y169" i="8"/>
  <c r="X169" i="8"/>
  <c r="W169" i="8"/>
  <c r="I169" i="8"/>
  <c r="K169" i="8" s="1"/>
  <c r="AF168" i="8"/>
  <c r="AE168" i="8"/>
  <c r="AD168" i="8"/>
  <c r="AC168" i="8"/>
  <c r="AA168" i="8"/>
  <c r="AB168" i="8" s="1"/>
  <c r="Z168" i="8"/>
  <c r="Y168" i="8"/>
  <c r="X168" i="8"/>
  <c r="W168" i="8"/>
  <c r="V168" i="8" s="1"/>
  <c r="I168" i="8"/>
  <c r="K168" i="8" s="1"/>
  <c r="AF167" i="8"/>
  <c r="AE167" i="8"/>
  <c r="AD167" i="8"/>
  <c r="AC167" i="8"/>
  <c r="AA167" i="8"/>
  <c r="AB167" i="8" s="1"/>
  <c r="Y167" i="8"/>
  <c r="I167" i="8"/>
  <c r="K167" i="8" s="1"/>
  <c r="AF166" i="8"/>
  <c r="AE166" i="8"/>
  <c r="AD166" i="8"/>
  <c r="AC166" i="8"/>
  <c r="AA166" i="8"/>
  <c r="AB166" i="8" s="1"/>
  <c r="Z166" i="8"/>
  <c r="Y166" i="8"/>
  <c r="X166" i="8"/>
  <c r="W166" i="8"/>
  <c r="V166" i="8" s="1"/>
  <c r="I166" i="8"/>
  <c r="K166" i="8" s="1"/>
  <c r="AF165" i="8"/>
  <c r="AE165" i="8"/>
  <c r="AD165" i="8"/>
  <c r="AC165" i="8"/>
  <c r="AA165" i="8"/>
  <c r="AB165" i="8" s="1"/>
  <c r="Z165" i="8"/>
  <c r="Y165" i="8"/>
  <c r="X165" i="8"/>
  <c r="W165" i="8"/>
  <c r="I165" i="8"/>
  <c r="K165" i="8" s="1"/>
  <c r="AF164" i="8"/>
  <c r="AE164" i="8"/>
  <c r="AD164" i="8"/>
  <c r="AC164" i="8"/>
  <c r="AA164" i="8"/>
  <c r="AB164" i="8" s="1"/>
  <c r="Z164" i="8"/>
  <c r="Y164" i="8"/>
  <c r="X164" i="8"/>
  <c r="W164" i="8"/>
  <c r="I164" i="8"/>
  <c r="K164" i="8" s="1"/>
  <c r="AF163" i="8"/>
  <c r="AE163" i="8"/>
  <c r="AD163" i="8"/>
  <c r="AC163" i="8"/>
  <c r="AA163" i="8"/>
  <c r="AB163" i="8" s="1"/>
  <c r="Z163" i="8"/>
  <c r="Y163" i="8"/>
  <c r="X163" i="8"/>
  <c r="W163" i="8"/>
  <c r="K163" i="8"/>
  <c r="I163" i="8"/>
  <c r="AF162" i="8"/>
  <c r="AE162" i="8"/>
  <c r="AD162" i="8"/>
  <c r="AC162" i="8"/>
  <c r="AB162" i="8"/>
  <c r="AA162" i="8"/>
  <c r="Z162" i="8"/>
  <c r="Y162" i="8"/>
  <c r="X162" i="8"/>
  <c r="W162" i="8"/>
  <c r="V162" i="8"/>
  <c r="I162" i="8"/>
  <c r="K162" i="8" s="1"/>
  <c r="AF161" i="8"/>
  <c r="AE161" i="8"/>
  <c r="AD161" i="8"/>
  <c r="AC161" i="8"/>
  <c r="AA161" i="8"/>
  <c r="AB161" i="8" s="1"/>
  <c r="Z161" i="8"/>
  <c r="Y161" i="8"/>
  <c r="X161" i="8"/>
  <c r="W161" i="8"/>
  <c r="I161" i="8"/>
  <c r="K161" i="8" s="1"/>
  <c r="AF160" i="8"/>
  <c r="AE160" i="8"/>
  <c r="AD160" i="8"/>
  <c r="AC160" i="8"/>
  <c r="AA160" i="8"/>
  <c r="AB160" i="8" s="1"/>
  <c r="Z160" i="8"/>
  <c r="Y160" i="8"/>
  <c r="X160" i="8"/>
  <c r="W160" i="8"/>
  <c r="V160" i="8" s="1"/>
  <c r="I160" i="8"/>
  <c r="K160" i="8" s="1"/>
  <c r="AF159" i="8"/>
  <c r="AE159" i="8"/>
  <c r="AD159" i="8"/>
  <c r="AC159" i="8"/>
  <c r="AA159" i="8"/>
  <c r="AB159" i="8" s="1"/>
  <c r="Z159" i="8"/>
  <c r="Y159" i="8"/>
  <c r="X159" i="8"/>
  <c r="W159" i="8"/>
  <c r="I159" i="8"/>
  <c r="K159" i="8" s="1"/>
  <c r="AF158" i="8"/>
  <c r="AE158" i="8"/>
  <c r="AD158" i="8"/>
  <c r="AC158" i="8"/>
  <c r="AA158" i="8"/>
  <c r="AB158" i="8" s="1"/>
  <c r="Z158" i="8"/>
  <c r="Y158" i="8"/>
  <c r="X158" i="8"/>
  <c r="W158" i="8"/>
  <c r="I158" i="8"/>
  <c r="K158" i="8" s="1"/>
  <c r="AF157" i="8"/>
  <c r="AE157" i="8"/>
  <c r="AD157" i="8"/>
  <c r="AC157" i="8"/>
  <c r="AA157" i="8"/>
  <c r="AB157" i="8" s="1"/>
  <c r="Z157" i="8"/>
  <c r="Y157" i="8"/>
  <c r="X157" i="8"/>
  <c r="W157" i="8"/>
  <c r="V157" i="8" s="1"/>
  <c r="I157" i="8"/>
  <c r="K157" i="8" s="1"/>
  <c r="AF156" i="8"/>
  <c r="AE156" i="8"/>
  <c r="AD156" i="8"/>
  <c r="AC156" i="8"/>
  <c r="AA156" i="8"/>
  <c r="AB156" i="8" s="1"/>
  <c r="Z156" i="8"/>
  <c r="Y156" i="8"/>
  <c r="X156" i="8"/>
  <c r="W156" i="8"/>
  <c r="I156" i="8"/>
  <c r="K156" i="8" s="1"/>
  <c r="AF155" i="8"/>
  <c r="AE155" i="8"/>
  <c r="AD155" i="8"/>
  <c r="AC155" i="8"/>
  <c r="AA155" i="8"/>
  <c r="AB155" i="8" s="1"/>
  <c r="Z155" i="8"/>
  <c r="Y155" i="8"/>
  <c r="X155" i="8"/>
  <c r="W155" i="8"/>
  <c r="I155" i="8"/>
  <c r="K155" i="8" s="1"/>
  <c r="AF154" i="8"/>
  <c r="AE154" i="8"/>
  <c r="AD154" i="8"/>
  <c r="AC154" i="8"/>
  <c r="AA154" i="8"/>
  <c r="AB154" i="8" s="1"/>
  <c r="Z154" i="8"/>
  <c r="Y154" i="8"/>
  <c r="X154" i="8"/>
  <c r="W154" i="8"/>
  <c r="I154" i="8"/>
  <c r="K154" i="8" s="1"/>
  <c r="AF153" i="8"/>
  <c r="AE153" i="8"/>
  <c r="AD153" i="8"/>
  <c r="AC153" i="8"/>
  <c r="AA153" i="8"/>
  <c r="AB153" i="8" s="1"/>
  <c r="Z153" i="8"/>
  <c r="Y153" i="8"/>
  <c r="X153" i="8"/>
  <c r="W153" i="8"/>
  <c r="V153" i="8" s="1"/>
  <c r="I153" i="8"/>
  <c r="K153" i="8" s="1"/>
  <c r="AF152" i="8"/>
  <c r="AE152" i="8"/>
  <c r="AD152" i="8"/>
  <c r="AC152" i="8"/>
  <c r="AA152" i="8"/>
  <c r="AB152" i="8" s="1"/>
  <c r="Z152" i="8"/>
  <c r="Y152" i="8"/>
  <c r="X152" i="8"/>
  <c r="W152" i="8"/>
  <c r="I152" i="8"/>
  <c r="K152" i="8" s="1"/>
  <c r="AF151" i="8"/>
  <c r="AE151" i="8"/>
  <c r="AD151" i="8"/>
  <c r="AC151" i="8"/>
  <c r="AA151" i="8"/>
  <c r="AB151" i="8" s="1"/>
  <c r="Z151" i="8"/>
  <c r="Y151" i="8"/>
  <c r="X151" i="8"/>
  <c r="W151" i="8"/>
  <c r="I151" i="8"/>
  <c r="K151" i="8" s="1"/>
  <c r="AF150" i="8"/>
  <c r="AE150" i="8"/>
  <c r="AD150" i="8"/>
  <c r="AC150" i="8"/>
  <c r="AA150" i="8"/>
  <c r="AB150" i="8" s="1"/>
  <c r="Z150" i="8"/>
  <c r="Y150" i="8"/>
  <c r="X150" i="8"/>
  <c r="W150" i="8"/>
  <c r="V150" i="8" s="1"/>
  <c r="I150" i="8"/>
  <c r="K150" i="8" s="1"/>
  <c r="AF149" i="8"/>
  <c r="AE149" i="8"/>
  <c r="AD149" i="8"/>
  <c r="AC149" i="8"/>
  <c r="AA149" i="8"/>
  <c r="AB149" i="8" s="1"/>
  <c r="Z149" i="8"/>
  <c r="Y149" i="8"/>
  <c r="X149" i="8"/>
  <c r="W149" i="8"/>
  <c r="I149" i="8"/>
  <c r="K149" i="8" s="1"/>
  <c r="AF148" i="8"/>
  <c r="AE148" i="8"/>
  <c r="AD148" i="8"/>
  <c r="AC148" i="8"/>
  <c r="AA148" i="8"/>
  <c r="AB148" i="8" s="1"/>
  <c r="Z148" i="8"/>
  <c r="Y148" i="8"/>
  <c r="X148" i="8"/>
  <c r="W148" i="8"/>
  <c r="I148" i="8"/>
  <c r="K148" i="8" s="1"/>
  <c r="AF147" i="8"/>
  <c r="AE147" i="8"/>
  <c r="AD147" i="8"/>
  <c r="AC147" i="8"/>
  <c r="AA147" i="8"/>
  <c r="AB147" i="8" s="1"/>
  <c r="Z147" i="8"/>
  <c r="Y147" i="8"/>
  <c r="X147" i="8"/>
  <c r="W147" i="8"/>
  <c r="K147" i="8"/>
  <c r="I147" i="8"/>
  <c r="AF146" i="8"/>
  <c r="AE146" i="8"/>
  <c r="AD146" i="8"/>
  <c r="AC146" i="8"/>
  <c r="AB146" i="8"/>
  <c r="AA146" i="8"/>
  <c r="Z146" i="8"/>
  <c r="Y146" i="8"/>
  <c r="X146" i="8"/>
  <c r="W146" i="8"/>
  <c r="V146" i="8"/>
  <c r="I146" i="8"/>
  <c r="K146" i="8" s="1"/>
  <c r="AF145" i="8"/>
  <c r="AE145" i="8"/>
  <c r="AD145" i="8"/>
  <c r="AC145" i="8"/>
  <c r="AA145" i="8"/>
  <c r="AB145" i="8" s="1"/>
  <c r="Z145" i="8"/>
  <c r="Y145" i="8"/>
  <c r="X145" i="8"/>
  <c r="W145" i="8"/>
  <c r="I145" i="8"/>
  <c r="K145" i="8" s="1"/>
  <c r="AF144" i="8"/>
  <c r="AE144" i="8"/>
  <c r="AD144" i="8"/>
  <c r="AC144" i="8"/>
  <c r="AA144" i="8"/>
  <c r="AB144" i="8" s="1"/>
  <c r="Z144" i="8"/>
  <c r="Y144" i="8"/>
  <c r="X144" i="8"/>
  <c r="W144" i="8"/>
  <c r="V144" i="8" s="1"/>
  <c r="I144" i="8"/>
  <c r="K144" i="8" s="1"/>
  <c r="AF143" i="8"/>
  <c r="AE143" i="8"/>
  <c r="AD143" i="8"/>
  <c r="AC143" i="8"/>
  <c r="AA143" i="8"/>
  <c r="AB143" i="8" s="1"/>
  <c r="Z143" i="8"/>
  <c r="Y143" i="8"/>
  <c r="X143" i="8"/>
  <c r="W143" i="8"/>
  <c r="I143" i="8"/>
  <c r="K143" i="8" s="1"/>
  <c r="AF142" i="8"/>
  <c r="AE142" i="8"/>
  <c r="AD142" i="8"/>
  <c r="AC142" i="8"/>
  <c r="AA142" i="8"/>
  <c r="AB142" i="8" s="1"/>
  <c r="Z142" i="8"/>
  <c r="Y142" i="8"/>
  <c r="X142" i="8"/>
  <c r="W142" i="8"/>
  <c r="I142" i="8"/>
  <c r="K142" i="8" s="1"/>
  <c r="AF141" i="8"/>
  <c r="AE141" i="8"/>
  <c r="AD141" i="8"/>
  <c r="AC141" i="8"/>
  <c r="AA141" i="8"/>
  <c r="AB141" i="8" s="1"/>
  <c r="Z141" i="8"/>
  <c r="Y141" i="8"/>
  <c r="X141" i="8"/>
  <c r="W141" i="8"/>
  <c r="V141" i="8" s="1"/>
  <c r="I141" i="8"/>
  <c r="K141" i="8" s="1"/>
  <c r="AF140" i="8"/>
  <c r="AE140" i="8"/>
  <c r="AD140" i="8"/>
  <c r="AC140" i="8"/>
  <c r="AA140" i="8"/>
  <c r="AB140" i="8" s="1"/>
  <c r="Z140" i="8"/>
  <c r="Y140" i="8"/>
  <c r="X140" i="8"/>
  <c r="W140" i="8"/>
  <c r="I140" i="8"/>
  <c r="K140" i="8" s="1"/>
  <c r="AF139" i="8"/>
  <c r="AE139" i="8"/>
  <c r="AD139" i="8"/>
  <c r="AC139" i="8"/>
  <c r="AA139" i="8"/>
  <c r="AB139" i="8" s="1"/>
  <c r="Z139" i="8"/>
  <c r="Y139" i="8"/>
  <c r="X139" i="8"/>
  <c r="W139" i="8"/>
  <c r="I139" i="8"/>
  <c r="K139" i="8" s="1"/>
  <c r="AF138" i="8"/>
  <c r="AE138" i="8"/>
  <c r="AD138" i="8"/>
  <c r="AC138" i="8"/>
  <c r="AA138" i="8"/>
  <c r="AB138" i="8" s="1"/>
  <c r="Z138" i="8"/>
  <c r="Y138" i="8"/>
  <c r="X138" i="8"/>
  <c r="W138" i="8"/>
  <c r="I138" i="8"/>
  <c r="K138" i="8" s="1"/>
  <c r="AF137" i="8"/>
  <c r="AE137" i="8"/>
  <c r="AD137" i="8"/>
  <c r="AC137" i="8"/>
  <c r="AA137" i="8"/>
  <c r="AB137" i="8" s="1"/>
  <c r="Z137" i="8"/>
  <c r="Y137" i="8"/>
  <c r="X137" i="8"/>
  <c r="W137" i="8"/>
  <c r="V137" i="8" s="1"/>
  <c r="I137" i="8"/>
  <c r="K137" i="8" s="1"/>
  <c r="AF136" i="8"/>
  <c r="AE136" i="8"/>
  <c r="AD136" i="8"/>
  <c r="AC136" i="8"/>
  <c r="AA136" i="8"/>
  <c r="AB136" i="8" s="1"/>
  <c r="Z136" i="8"/>
  <c r="Y136" i="8"/>
  <c r="X136" i="8"/>
  <c r="W136" i="8"/>
  <c r="I136" i="8"/>
  <c r="K136" i="8" s="1"/>
  <c r="AF135" i="8"/>
  <c r="AE135" i="8"/>
  <c r="AD135" i="8"/>
  <c r="AC135" i="8"/>
  <c r="AA135" i="8"/>
  <c r="AB135" i="8" s="1"/>
  <c r="Z135" i="8"/>
  <c r="Y135" i="8"/>
  <c r="X135" i="8"/>
  <c r="W135" i="8"/>
  <c r="I135" i="8"/>
  <c r="K135" i="8" s="1"/>
  <c r="AF134" i="8"/>
  <c r="AE134" i="8"/>
  <c r="AD134" i="8"/>
  <c r="AC134" i="8"/>
  <c r="AA134" i="8"/>
  <c r="AB134" i="8" s="1"/>
  <c r="Z134" i="8"/>
  <c r="Y134" i="8"/>
  <c r="X134" i="8"/>
  <c r="W134" i="8"/>
  <c r="V134" i="8" s="1"/>
  <c r="I134" i="8"/>
  <c r="K134" i="8" s="1"/>
  <c r="AF133" i="8"/>
  <c r="AE133" i="8"/>
  <c r="AD133" i="8"/>
  <c r="AC133" i="8"/>
  <c r="AA133" i="8"/>
  <c r="AB133" i="8" s="1"/>
  <c r="Z133" i="8"/>
  <c r="Y133" i="8"/>
  <c r="X133" i="8"/>
  <c r="W133" i="8"/>
  <c r="I133" i="8"/>
  <c r="K133" i="8" s="1"/>
  <c r="AF132" i="8"/>
  <c r="AE132" i="8"/>
  <c r="AD132" i="8"/>
  <c r="AC132" i="8"/>
  <c r="AA132" i="8"/>
  <c r="AB132" i="8" s="1"/>
  <c r="Z132" i="8"/>
  <c r="Y132" i="8"/>
  <c r="X132" i="8"/>
  <c r="W132" i="8"/>
  <c r="I132" i="8"/>
  <c r="K132" i="8" s="1"/>
  <c r="AF131" i="8"/>
  <c r="AE131" i="8"/>
  <c r="AD131" i="8"/>
  <c r="AC131" i="8"/>
  <c r="AA131" i="8"/>
  <c r="AB131" i="8" s="1"/>
  <c r="Z131" i="8"/>
  <c r="Y131" i="8"/>
  <c r="X131" i="8"/>
  <c r="W131" i="8"/>
  <c r="K131" i="8"/>
  <c r="I131" i="8"/>
  <c r="AF130" i="8"/>
  <c r="AE130" i="8"/>
  <c r="AD130" i="8"/>
  <c r="AC130" i="8"/>
  <c r="AB130" i="8"/>
  <c r="AA130" i="8"/>
  <c r="Z130" i="8"/>
  <c r="Y130" i="8"/>
  <c r="X130" i="8"/>
  <c r="V130" i="8" s="1"/>
  <c r="W130" i="8"/>
  <c r="I130" i="8"/>
  <c r="K130" i="8" s="1"/>
  <c r="AF129" i="8"/>
  <c r="AE129" i="8"/>
  <c r="AD129" i="8"/>
  <c r="AC129" i="8"/>
  <c r="AA129" i="8"/>
  <c r="AB129" i="8" s="1"/>
  <c r="Z129" i="8"/>
  <c r="Y129" i="8"/>
  <c r="X129" i="8"/>
  <c r="W129" i="8"/>
  <c r="I129" i="8"/>
  <c r="K129" i="8" s="1"/>
  <c r="AF128" i="8"/>
  <c r="AE128" i="8"/>
  <c r="AD128" i="8"/>
  <c r="AC128" i="8"/>
  <c r="AA128" i="8"/>
  <c r="AB128" i="8" s="1"/>
  <c r="Z128" i="8"/>
  <c r="Y128" i="8"/>
  <c r="X128" i="8"/>
  <c r="W128" i="8"/>
  <c r="V128" i="8" s="1"/>
  <c r="I128" i="8"/>
  <c r="K128" i="8" s="1"/>
  <c r="AF127" i="8"/>
  <c r="AE127" i="8"/>
  <c r="AD127" i="8"/>
  <c r="AC127" i="8"/>
  <c r="AA127" i="8"/>
  <c r="AB127" i="8" s="1"/>
  <c r="Z127" i="8"/>
  <c r="Y127" i="8"/>
  <c r="X127" i="8"/>
  <c r="W127" i="8"/>
  <c r="I127" i="8"/>
  <c r="K127" i="8" s="1"/>
  <c r="AF126" i="8"/>
  <c r="AE126" i="8"/>
  <c r="AD126" i="8"/>
  <c r="AC126" i="8"/>
  <c r="AA126" i="8"/>
  <c r="AB126" i="8" s="1"/>
  <c r="Z126" i="8"/>
  <c r="Y126" i="8"/>
  <c r="X126" i="8"/>
  <c r="W126" i="8"/>
  <c r="I126" i="8"/>
  <c r="K126" i="8" s="1"/>
  <c r="AF125" i="8"/>
  <c r="AE125" i="8"/>
  <c r="AD125" i="8"/>
  <c r="AC125" i="8"/>
  <c r="AA125" i="8"/>
  <c r="AB125" i="8" s="1"/>
  <c r="Z125" i="8"/>
  <c r="Y125" i="8"/>
  <c r="X125" i="8"/>
  <c r="W125" i="8"/>
  <c r="V125" i="8" s="1"/>
  <c r="I125" i="8"/>
  <c r="K125" i="8" s="1"/>
  <c r="AF124" i="8"/>
  <c r="AE124" i="8"/>
  <c r="AD124" i="8"/>
  <c r="AC124" i="8"/>
  <c r="AA124" i="8"/>
  <c r="AB124" i="8" s="1"/>
  <c r="Z124" i="8"/>
  <c r="Y124" i="8"/>
  <c r="X124" i="8"/>
  <c r="W124" i="8"/>
  <c r="I124" i="8"/>
  <c r="K124" i="8" s="1"/>
  <c r="AF123" i="8"/>
  <c r="AE123" i="8"/>
  <c r="AD123" i="8"/>
  <c r="AC123" i="8"/>
  <c r="AA123" i="8"/>
  <c r="AB123" i="8" s="1"/>
  <c r="Z123" i="8"/>
  <c r="Y123" i="8"/>
  <c r="X123" i="8"/>
  <c r="W123" i="8"/>
  <c r="I123" i="8"/>
  <c r="K123" i="8" s="1"/>
  <c r="AF122" i="8"/>
  <c r="AE122" i="8"/>
  <c r="AD122" i="8"/>
  <c r="AC122" i="8"/>
  <c r="AA122" i="8"/>
  <c r="AB122" i="8" s="1"/>
  <c r="Z122" i="8"/>
  <c r="Y122" i="8"/>
  <c r="X122" i="8"/>
  <c r="W122" i="8"/>
  <c r="I122" i="8"/>
  <c r="K122" i="8" s="1"/>
  <c r="AF121" i="8"/>
  <c r="AE121" i="8"/>
  <c r="AD121" i="8"/>
  <c r="AC121" i="8"/>
  <c r="AA121" i="8"/>
  <c r="AB121" i="8" s="1"/>
  <c r="Z121" i="8"/>
  <c r="Y121" i="8"/>
  <c r="X121" i="8"/>
  <c r="W121" i="8"/>
  <c r="I121" i="8"/>
  <c r="K121" i="8" s="1"/>
  <c r="AF120" i="8"/>
  <c r="AE120" i="8"/>
  <c r="AD120" i="8"/>
  <c r="AC120" i="8"/>
  <c r="AA120" i="8"/>
  <c r="AB120" i="8" s="1"/>
  <c r="Z120" i="8"/>
  <c r="Y120" i="8"/>
  <c r="X120" i="8"/>
  <c r="W120" i="8"/>
  <c r="I120" i="8"/>
  <c r="K120" i="8" s="1"/>
  <c r="AF119" i="8"/>
  <c r="AE119" i="8"/>
  <c r="AD119" i="8"/>
  <c r="AC119" i="8"/>
  <c r="AA119" i="8"/>
  <c r="AB119" i="8" s="1"/>
  <c r="Z119" i="8"/>
  <c r="Y119" i="8"/>
  <c r="X119" i="8"/>
  <c r="W119" i="8"/>
  <c r="I119" i="8"/>
  <c r="K119" i="8" s="1"/>
  <c r="AF118" i="8"/>
  <c r="AE118" i="8"/>
  <c r="AD118" i="8"/>
  <c r="AC118" i="8"/>
  <c r="AA118" i="8"/>
  <c r="AB118" i="8" s="1"/>
  <c r="Z118" i="8"/>
  <c r="Y118" i="8"/>
  <c r="X118" i="8"/>
  <c r="W118" i="8"/>
  <c r="V118" i="8" s="1"/>
  <c r="I118" i="8"/>
  <c r="K118" i="8" s="1"/>
  <c r="AF117" i="8"/>
  <c r="AE117" i="8"/>
  <c r="AD117" i="8"/>
  <c r="AC117" i="8"/>
  <c r="AA117" i="8"/>
  <c r="AB117" i="8" s="1"/>
  <c r="Z117" i="8"/>
  <c r="Y117" i="8"/>
  <c r="X117" i="8"/>
  <c r="W117" i="8"/>
  <c r="I117" i="8"/>
  <c r="K117" i="8" s="1"/>
  <c r="AF116" i="8"/>
  <c r="AE116" i="8"/>
  <c r="AD116" i="8"/>
  <c r="AC116" i="8"/>
  <c r="AA116" i="8"/>
  <c r="AB116" i="8" s="1"/>
  <c r="Z116" i="8"/>
  <c r="Y116" i="8"/>
  <c r="X116" i="8"/>
  <c r="W116" i="8"/>
  <c r="I116" i="8"/>
  <c r="K116" i="8" s="1"/>
  <c r="AF115" i="8"/>
  <c r="AE115" i="8"/>
  <c r="AD115" i="8"/>
  <c r="AC115" i="8"/>
  <c r="AA115" i="8"/>
  <c r="AB115" i="8" s="1"/>
  <c r="Z115" i="8"/>
  <c r="Y115" i="8"/>
  <c r="X115" i="8"/>
  <c r="W115" i="8"/>
  <c r="K115" i="8"/>
  <c r="I115" i="8"/>
  <c r="AF114" i="8"/>
  <c r="AE114" i="8"/>
  <c r="AD114" i="8"/>
  <c r="AC114" i="8"/>
  <c r="AB114" i="8"/>
  <c r="AA114" i="8"/>
  <c r="Z114" i="8"/>
  <c r="V114" i="8" s="1"/>
  <c r="Y114" i="8"/>
  <c r="X114" i="8"/>
  <c r="W114" i="8"/>
  <c r="I114" i="8"/>
  <c r="K114" i="8" s="1"/>
  <c r="AF113" i="8"/>
  <c r="AE113" i="8"/>
  <c r="AD113" i="8"/>
  <c r="AC113" i="8"/>
  <c r="AA113" i="8"/>
  <c r="AB113" i="8" s="1"/>
  <c r="Z113" i="8"/>
  <c r="Y113" i="8"/>
  <c r="X113" i="8"/>
  <c r="W113" i="8"/>
  <c r="I113" i="8"/>
  <c r="K113" i="8" s="1"/>
  <c r="AF112" i="8"/>
  <c r="AE112" i="8"/>
  <c r="AD112" i="8"/>
  <c r="AC112" i="8"/>
  <c r="AA112" i="8"/>
  <c r="AB112" i="8" s="1"/>
  <c r="Z112" i="8"/>
  <c r="Y112" i="8"/>
  <c r="X112" i="8"/>
  <c r="W112" i="8"/>
  <c r="V112" i="8" s="1"/>
  <c r="I112" i="8"/>
  <c r="K112" i="8" s="1"/>
  <c r="AF111" i="8"/>
  <c r="AE111" i="8"/>
  <c r="AD111" i="8"/>
  <c r="AC111" i="8"/>
  <c r="AA111" i="8"/>
  <c r="AB111" i="8" s="1"/>
  <c r="Z111" i="8"/>
  <c r="Y111" i="8"/>
  <c r="X111" i="8"/>
  <c r="W111" i="8"/>
  <c r="I111" i="8"/>
  <c r="K111" i="8" s="1"/>
  <c r="AF110" i="8"/>
  <c r="AE110" i="8"/>
  <c r="AD110" i="8"/>
  <c r="AC110" i="8"/>
  <c r="AA110" i="8"/>
  <c r="AB110" i="8" s="1"/>
  <c r="Z110" i="8"/>
  <c r="Y110" i="8"/>
  <c r="X110" i="8"/>
  <c r="W110" i="8"/>
  <c r="I110" i="8"/>
  <c r="K110" i="8" s="1"/>
  <c r="AF109" i="8"/>
  <c r="AE109" i="8"/>
  <c r="AD109" i="8"/>
  <c r="AC109" i="8"/>
  <c r="AA109" i="8"/>
  <c r="AB109" i="8" s="1"/>
  <c r="Z109" i="8"/>
  <c r="Y109" i="8"/>
  <c r="X109" i="8"/>
  <c r="W109" i="8"/>
  <c r="V109" i="8" s="1"/>
  <c r="I109" i="8"/>
  <c r="K109" i="8" s="1"/>
  <c r="AF108" i="8"/>
  <c r="AE108" i="8"/>
  <c r="AD108" i="8"/>
  <c r="AC108" i="8"/>
  <c r="AA108" i="8"/>
  <c r="AB108" i="8" s="1"/>
  <c r="Z108" i="8"/>
  <c r="Y108" i="8"/>
  <c r="X108" i="8"/>
  <c r="W108" i="8"/>
  <c r="I108" i="8"/>
  <c r="K108" i="8" s="1"/>
  <c r="AF107" i="8"/>
  <c r="AE107" i="8"/>
  <c r="AD107" i="8"/>
  <c r="AC107" i="8"/>
  <c r="AA107" i="8"/>
  <c r="AB107" i="8" s="1"/>
  <c r="Z107" i="8"/>
  <c r="Y107" i="8"/>
  <c r="X107" i="8"/>
  <c r="W107" i="8"/>
  <c r="I107" i="8"/>
  <c r="K107" i="8" s="1"/>
  <c r="AF106" i="8"/>
  <c r="AE106" i="8"/>
  <c r="AD106" i="8"/>
  <c r="AC106" i="8"/>
  <c r="AA106" i="8"/>
  <c r="AB106" i="8" s="1"/>
  <c r="Z106" i="8"/>
  <c r="Y106" i="8"/>
  <c r="X106" i="8"/>
  <c r="W106" i="8"/>
  <c r="I106" i="8"/>
  <c r="K106" i="8" s="1"/>
  <c r="AF105" i="8"/>
  <c r="AE105" i="8"/>
  <c r="AD105" i="8"/>
  <c r="AC105" i="8"/>
  <c r="AA105" i="8"/>
  <c r="AB105" i="8" s="1"/>
  <c r="Z105" i="8"/>
  <c r="Y105" i="8"/>
  <c r="X105" i="8"/>
  <c r="W105" i="8"/>
  <c r="V105" i="8" s="1"/>
  <c r="I105" i="8"/>
  <c r="K105" i="8" s="1"/>
  <c r="AF104" i="8"/>
  <c r="AE104" i="8"/>
  <c r="AD104" i="8"/>
  <c r="AC104" i="8"/>
  <c r="AA104" i="8"/>
  <c r="AB104" i="8" s="1"/>
  <c r="Z104" i="8"/>
  <c r="Y104" i="8"/>
  <c r="X104" i="8"/>
  <c r="W104" i="8"/>
  <c r="I104" i="8"/>
  <c r="K104" i="8" s="1"/>
  <c r="AF103" i="8"/>
  <c r="AE103" i="8"/>
  <c r="AD103" i="8"/>
  <c r="AC103" i="8"/>
  <c r="AA103" i="8"/>
  <c r="AB103" i="8" s="1"/>
  <c r="Z103" i="8"/>
  <c r="Y103" i="8"/>
  <c r="X103" i="8"/>
  <c r="W103" i="8"/>
  <c r="I103" i="8"/>
  <c r="K103" i="8" s="1"/>
  <c r="AF102" i="8"/>
  <c r="AE102" i="8"/>
  <c r="AD102" i="8"/>
  <c r="AC102" i="8"/>
  <c r="AA102" i="8"/>
  <c r="AB102" i="8" s="1"/>
  <c r="Z102" i="8"/>
  <c r="Y102" i="8"/>
  <c r="X102" i="8"/>
  <c r="W102" i="8"/>
  <c r="V102" i="8" s="1"/>
  <c r="I102" i="8"/>
  <c r="K102" i="8" s="1"/>
  <c r="AF101" i="8"/>
  <c r="AE101" i="8"/>
  <c r="AD101" i="8"/>
  <c r="AC101" i="8"/>
  <c r="AA101" i="8"/>
  <c r="AB101" i="8" s="1"/>
  <c r="Z101" i="8"/>
  <c r="Y101" i="8"/>
  <c r="X101" i="8"/>
  <c r="W101" i="8"/>
  <c r="I101" i="8"/>
  <c r="K101" i="8" s="1"/>
  <c r="AF100" i="8"/>
  <c r="AE100" i="8"/>
  <c r="AD100" i="8"/>
  <c r="AC100" i="8"/>
  <c r="AA100" i="8"/>
  <c r="AB100" i="8" s="1"/>
  <c r="Z100" i="8"/>
  <c r="Y100" i="8"/>
  <c r="X100" i="8"/>
  <c r="W100" i="8"/>
  <c r="I100" i="8"/>
  <c r="K100" i="8" s="1"/>
  <c r="AF99" i="8"/>
  <c r="AE99" i="8"/>
  <c r="AD99" i="8"/>
  <c r="AC99" i="8"/>
  <c r="AA99" i="8"/>
  <c r="AB99" i="8" s="1"/>
  <c r="Z99" i="8"/>
  <c r="Y99" i="8"/>
  <c r="X99" i="8"/>
  <c r="W99" i="8"/>
  <c r="K99" i="8"/>
  <c r="I99" i="8"/>
  <c r="AF98" i="8"/>
  <c r="AE98" i="8"/>
  <c r="AD98" i="8"/>
  <c r="AC98" i="8"/>
  <c r="AB98" i="8"/>
  <c r="AA98" i="8"/>
  <c r="Z98" i="8"/>
  <c r="Y98" i="8"/>
  <c r="X98" i="8"/>
  <c r="V98" i="8" s="1"/>
  <c r="W98" i="8"/>
  <c r="I98" i="8"/>
  <c r="K98" i="8" s="1"/>
  <c r="AF97" i="8"/>
  <c r="AE97" i="8"/>
  <c r="AD97" i="8"/>
  <c r="AC97" i="8"/>
  <c r="AA97" i="8"/>
  <c r="AB97" i="8" s="1"/>
  <c r="Z97" i="8"/>
  <c r="Y97" i="8"/>
  <c r="X97" i="8"/>
  <c r="W97" i="8"/>
  <c r="I97" i="8"/>
  <c r="K97" i="8" s="1"/>
  <c r="AF96" i="8"/>
  <c r="AE96" i="8"/>
  <c r="AD96" i="8"/>
  <c r="AC96" i="8"/>
  <c r="AA96" i="8"/>
  <c r="AB96" i="8" s="1"/>
  <c r="Z96" i="8"/>
  <c r="Y96" i="8"/>
  <c r="X96" i="8"/>
  <c r="W96" i="8"/>
  <c r="V96" i="8" s="1"/>
  <c r="I96" i="8"/>
  <c r="K96" i="8" s="1"/>
  <c r="AF95" i="8"/>
  <c r="AE95" i="8"/>
  <c r="AD95" i="8"/>
  <c r="AC95" i="8"/>
  <c r="AA95" i="8"/>
  <c r="AB95" i="8" s="1"/>
  <c r="Z95" i="8"/>
  <c r="Y95" i="8"/>
  <c r="X95" i="8"/>
  <c r="W95" i="8"/>
  <c r="I95" i="8"/>
  <c r="K95" i="8" s="1"/>
  <c r="AF94" i="8"/>
  <c r="AE94" i="8"/>
  <c r="AD94" i="8"/>
  <c r="AC94" i="8"/>
  <c r="AA94" i="8"/>
  <c r="AB94" i="8" s="1"/>
  <c r="Z94" i="8"/>
  <c r="Y94" i="8"/>
  <c r="X94" i="8"/>
  <c r="W94" i="8"/>
  <c r="I94" i="8"/>
  <c r="K94" i="8" s="1"/>
  <c r="AF93" i="8"/>
  <c r="AE93" i="8"/>
  <c r="AD93" i="8"/>
  <c r="AC93" i="8"/>
  <c r="AA93" i="8"/>
  <c r="AB93" i="8" s="1"/>
  <c r="Z93" i="8"/>
  <c r="Y93" i="8"/>
  <c r="X93" i="8"/>
  <c r="W93" i="8"/>
  <c r="V93" i="8" s="1"/>
  <c r="I93" i="8"/>
  <c r="K93" i="8" s="1"/>
  <c r="AF92" i="8"/>
  <c r="AE92" i="8"/>
  <c r="AD92" i="8"/>
  <c r="AC92" i="8"/>
  <c r="AA92" i="8"/>
  <c r="AB92" i="8" s="1"/>
  <c r="Z92" i="8"/>
  <c r="Y92" i="8"/>
  <c r="X92" i="8"/>
  <c r="W92" i="8"/>
  <c r="I92" i="8"/>
  <c r="K92" i="8" s="1"/>
  <c r="AF91" i="8"/>
  <c r="AE91" i="8"/>
  <c r="AD91" i="8"/>
  <c r="AC91" i="8"/>
  <c r="AA91" i="8"/>
  <c r="AB91" i="8" s="1"/>
  <c r="Z91" i="8"/>
  <c r="Y91" i="8"/>
  <c r="X91" i="8"/>
  <c r="W91" i="8"/>
  <c r="I91" i="8"/>
  <c r="K91" i="8" s="1"/>
  <c r="AF90" i="8"/>
  <c r="AE90" i="8"/>
  <c r="AD90" i="8"/>
  <c r="AC90" i="8"/>
  <c r="AA90" i="8"/>
  <c r="AB90" i="8" s="1"/>
  <c r="Z90" i="8"/>
  <c r="Y90" i="8"/>
  <c r="X90" i="8"/>
  <c r="W90" i="8"/>
  <c r="I90" i="8"/>
  <c r="K90" i="8" s="1"/>
  <c r="AF89" i="8"/>
  <c r="AE89" i="8"/>
  <c r="AD89" i="8"/>
  <c r="AC89" i="8"/>
  <c r="AA89" i="8"/>
  <c r="AB89" i="8" s="1"/>
  <c r="Z89" i="8"/>
  <c r="Y89" i="8"/>
  <c r="X89" i="8"/>
  <c r="W89" i="8"/>
  <c r="V89" i="8" s="1"/>
  <c r="I89" i="8"/>
  <c r="K89" i="8" s="1"/>
  <c r="AF88" i="8"/>
  <c r="AE88" i="8"/>
  <c r="AD88" i="8"/>
  <c r="AC88" i="8"/>
  <c r="AA88" i="8"/>
  <c r="AB88" i="8" s="1"/>
  <c r="Z88" i="8"/>
  <c r="Y88" i="8"/>
  <c r="X88" i="8"/>
  <c r="W88" i="8"/>
  <c r="I88" i="8"/>
  <c r="K88" i="8" s="1"/>
  <c r="AF87" i="8"/>
  <c r="AE87" i="8"/>
  <c r="AD87" i="8"/>
  <c r="AC87" i="8"/>
  <c r="AA87" i="8"/>
  <c r="AB87" i="8" s="1"/>
  <c r="Z87" i="8"/>
  <c r="Y87" i="8"/>
  <c r="X87" i="8"/>
  <c r="W87" i="8"/>
  <c r="I87" i="8"/>
  <c r="K87" i="8" s="1"/>
  <c r="AF86" i="8"/>
  <c r="AE86" i="8"/>
  <c r="AD86" i="8"/>
  <c r="AC86" i="8"/>
  <c r="AA86" i="8"/>
  <c r="AB86" i="8" s="1"/>
  <c r="Z86" i="8"/>
  <c r="Y86" i="8"/>
  <c r="X86" i="8"/>
  <c r="W86" i="8"/>
  <c r="V86" i="8" s="1"/>
  <c r="I86" i="8"/>
  <c r="K86" i="8" s="1"/>
  <c r="AF85" i="8"/>
  <c r="AE85" i="8"/>
  <c r="AD85" i="8"/>
  <c r="AC85" i="8"/>
  <c r="AA85" i="8"/>
  <c r="AB85" i="8" s="1"/>
  <c r="Z85" i="8"/>
  <c r="Y85" i="8"/>
  <c r="X85" i="8"/>
  <c r="W85" i="8"/>
  <c r="I85" i="8"/>
  <c r="K85" i="8" s="1"/>
  <c r="AF84" i="8"/>
  <c r="AE84" i="8"/>
  <c r="AD84" i="8"/>
  <c r="AC84" i="8"/>
  <c r="AA84" i="8"/>
  <c r="AB84" i="8" s="1"/>
  <c r="Z84" i="8"/>
  <c r="Y84" i="8"/>
  <c r="X84" i="8"/>
  <c r="W84" i="8"/>
  <c r="I84" i="8"/>
  <c r="K84" i="8" s="1"/>
  <c r="AF83" i="8"/>
  <c r="AE83" i="8"/>
  <c r="AD83" i="8"/>
  <c r="AC83" i="8"/>
  <c r="AA83" i="8"/>
  <c r="AB83" i="8" s="1"/>
  <c r="Z83" i="8"/>
  <c r="Y83" i="8"/>
  <c r="X83" i="8"/>
  <c r="W83" i="8"/>
  <c r="K83" i="8"/>
  <c r="I83" i="8"/>
  <c r="AF82" i="8"/>
  <c r="AE82" i="8"/>
  <c r="AD82" i="8"/>
  <c r="AC82" i="8"/>
  <c r="AB82" i="8"/>
  <c r="AA82" i="8"/>
  <c r="Z82" i="8"/>
  <c r="Y82" i="8"/>
  <c r="X82" i="8"/>
  <c r="W82" i="8"/>
  <c r="V82" i="8"/>
  <c r="I82" i="8"/>
  <c r="K82" i="8" s="1"/>
  <c r="AF81" i="8"/>
  <c r="AE81" i="8"/>
  <c r="AD81" i="8"/>
  <c r="AC81" i="8"/>
  <c r="AA81" i="8"/>
  <c r="AB81" i="8" s="1"/>
  <c r="Z81" i="8"/>
  <c r="Y81" i="8"/>
  <c r="X81" i="8"/>
  <c r="W81" i="8"/>
  <c r="I81" i="8"/>
  <c r="K81" i="8" s="1"/>
  <c r="AF80" i="8"/>
  <c r="AE80" i="8"/>
  <c r="AD80" i="8"/>
  <c r="AC80" i="8"/>
  <c r="AA80" i="8"/>
  <c r="AB80" i="8" s="1"/>
  <c r="Z80" i="8"/>
  <c r="Y80" i="8"/>
  <c r="X80" i="8"/>
  <c r="W80" i="8"/>
  <c r="I80" i="8"/>
  <c r="K80" i="8" s="1"/>
  <c r="AF79" i="8"/>
  <c r="AE79" i="8"/>
  <c r="AD79" i="8"/>
  <c r="AC79" i="8"/>
  <c r="AA79" i="8"/>
  <c r="AB79" i="8" s="1"/>
  <c r="Z79" i="8"/>
  <c r="Y79" i="8"/>
  <c r="X79" i="8"/>
  <c r="W79" i="8"/>
  <c r="I79" i="8"/>
  <c r="K79" i="8" s="1"/>
  <c r="AF78" i="8"/>
  <c r="AE78" i="8"/>
  <c r="AD78" i="8"/>
  <c r="AC78" i="8"/>
  <c r="AA78" i="8"/>
  <c r="AB78" i="8" s="1"/>
  <c r="Z78" i="8"/>
  <c r="Y78" i="8"/>
  <c r="X78" i="8"/>
  <c r="W78" i="8"/>
  <c r="I78" i="8"/>
  <c r="K78" i="8" s="1"/>
  <c r="AF77" i="8"/>
  <c r="AE77" i="8"/>
  <c r="AD77" i="8"/>
  <c r="AC77" i="8"/>
  <c r="AA77" i="8"/>
  <c r="AB77" i="8" s="1"/>
  <c r="Z77" i="8"/>
  <c r="Y77" i="8"/>
  <c r="X77" i="8"/>
  <c r="W77" i="8"/>
  <c r="V77" i="8" s="1"/>
  <c r="I77" i="8"/>
  <c r="K77" i="8" s="1"/>
  <c r="AF76" i="8"/>
  <c r="AE76" i="8"/>
  <c r="AD76" i="8"/>
  <c r="AC76" i="8"/>
  <c r="AA76" i="8"/>
  <c r="AB76" i="8" s="1"/>
  <c r="Z76" i="8"/>
  <c r="Y76" i="8"/>
  <c r="X76" i="8"/>
  <c r="W76" i="8"/>
  <c r="I76" i="8"/>
  <c r="K76" i="8" s="1"/>
  <c r="AF75" i="8"/>
  <c r="AE75" i="8"/>
  <c r="AD75" i="8"/>
  <c r="AC75" i="8"/>
  <c r="AA75" i="8"/>
  <c r="AB75" i="8" s="1"/>
  <c r="Z75" i="8"/>
  <c r="Y75" i="8"/>
  <c r="X75" i="8"/>
  <c r="W75" i="8"/>
  <c r="I75" i="8"/>
  <c r="K75" i="8" s="1"/>
  <c r="AF74" i="8"/>
  <c r="AE74" i="8"/>
  <c r="AD74" i="8"/>
  <c r="AC74" i="8"/>
  <c r="AA74" i="8"/>
  <c r="AB74" i="8" s="1"/>
  <c r="Z74" i="8"/>
  <c r="Y74" i="8"/>
  <c r="X74" i="8"/>
  <c r="W74" i="8"/>
  <c r="I74" i="8"/>
  <c r="K74" i="8" s="1"/>
  <c r="AF73" i="8"/>
  <c r="AE73" i="8"/>
  <c r="AD73" i="8"/>
  <c r="AC73" i="8"/>
  <c r="AA73" i="8"/>
  <c r="AB73" i="8" s="1"/>
  <c r="Z73" i="8"/>
  <c r="Y73" i="8"/>
  <c r="X73" i="8"/>
  <c r="W73" i="8"/>
  <c r="V73" i="8" s="1"/>
  <c r="I73" i="8"/>
  <c r="K73" i="8" s="1"/>
  <c r="AF72" i="8"/>
  <c r="AE72" i="8"/>
  <c r="AD72" i="8"/>
  <c r="AC72" i="8"/>
  <c r="AA72" i="8"/>
  <c r="AB72" i="8" s="1"/>
  <c r="Z72" i="8"/>
  <c r="Y72" i="8"/>
  <c r="X72" i="8"/>
  <c r="W72" i="8"/>
  <c r="I72" i="8"/>
  <c r="K72" i="8" s="1"/>
  <c r="AF71" i="8"/>
  <c r="AE71" i="8"/>
  <c r="AD71" i="8"/>
  <c r="AC71" i="8"/>
  <c r="AA71" i="8"/>
  <c r="AB71" i="8" s="1"/>
  <c r="Z71" i="8"/>
  <c r="Y71" i="8"/>
  <c r="X71" i="8"/>
  <c r="W71" i="8"/>
  <c r="I71" i="8"/>
  <c r="K71" i="8" s="1"/>
  <c r="AF70" i="8"/>
  <c r="AE70" i="8"/>
  <c r="AD70" i="8"/>
  <c r="AC70" i="8"/>
  <c r="AA70" i="8"/>
  <c r="AB70" i="8" s="1"/>
  <c r="Z70" i="8"/>
  <c r="Y70" i="8"/>
  <c r="X70" i="8"/>
  <c r="W70" i="8"/>
  <c r="V70" i="8" s="1"/>
  <c r="I70" i="8"/>
  <c r="K70" i="8" s="1"/>
  <c r="AF69" i="8"/>
  <c r="AE69" i="8"/>
  <c r="AD69" i="8"/>
  <c r="AC69" i="8"/>
  <c r="AA69" i="8"/>
  <c r="AB69" i="8" s="1"/>
  <c r="Z69" i="8"/>
  <c r="Y69" i="8"/>
  <c r="X69" i="8"/>
  <c r="W69" i="8"/>
  <c r="I69" i="8"/>
  <c r="K69" i="8" s="1"/>
  <c r="AF68" i="8"/>
  <c r="AE68" i="8"/>
  <c r="AD68" i="8"/>
  <c r="AC68" i="8"/>
  <c r="AA68" i="8"/>
  <c r="AB68" i="8" s="1"/>
  <c r="Z68" i="8"/>
  <c r="Y68" i="8"/>
  <c r="X68" i="8"/>
  <c r="W68" i="8"/>
  <c r="I68" i="8"/>
  <c r="K68" i="8" s="1"/>
  <c r="AF67" i="8"/>
  <c r="AE67" i="8"/>
  <c r="AD67" i="8"/>
  <c r="AC67" i="8"/>
  <c r="AA67" i="8"/>
  <c r="AB67" i="8" s="1"/>
  <c r="Z67" i="8"/>
  <c r="Y67" i="8"/>
  <c r="X67" i="8"/>
  <c r="W67" i="8"/>
  <c r="K67" i="8"/>
  <c r="I67" i="8"/>
  <c r="AF66" i="8"/>
  <c r="AE66" i="8"/>
  <c r="AD66" i="8"/>
  <c r="AC66" i="8"/>
  <c r="AB66" i="8"/>
  <c r="AA66" i="8"/>
  <c r="Z66" i="8"/>
  <c r="Y66" i="8"/>
  <c r="X66" i="8"/>
  <c r="W66" i="8"/>
  <c r="V66" i="8"/>
  <c r="I66" i="8"/>
  <c r="K66" i="8" s="1"/>
  <c r="AF65" i="8"/>
  <c r="AE65" i="8"/>
  <c r="AD65" i="8"/>
  <c r="AC65" i="8"/>
  <c r="AA65" i="8"/>
  <c r="AB65" i="8" s="1"/>
  <c r="Z65" i="8"/>
  <c r="Y65" i="8"/>
  <c r="X65" i="8"/>
  <c r="W65" i="8"/>
  <c r="I65" i="8"/>
  <c r="K65" i="8" s="1"/>
  <c r="AF64" i="8"/>
  <c r="AE64" i="8"/>
  <c r="AD64" i="8"/>
  <c r="AC64" i="8"/>
  <c r="AA64" i="8"/>
  <c r="AB64" i="8" s="1"/>
  <c r="Z64" i="8"/>
  <c r="Y64" i="8"/>
  <c r="X64" i="8"/>
  <c r="W64" i="8"/>
  <c r="V64" i="8" s="1"/>
  <c r="I64" i="8"/>
  <c r="K64" i="8" s="1"/>
  <c r="AF63" i="8"/>
  <c r="AE63" i="8"/>
  <c r="AD63" i="8"/>
  <c r="AC63" i="8"/>
  <c r="AA63" i="8"/>
  <c r="AB63" i="8" s="1"/>
  <c r="Z63" i="8"/>
  <c r="Y63" i="8"/>
  <c r="X63" i="8"/>
  <c r="W63" i="8"/>
  <c r="I63" i="8"/>
  <c r="K63" i="8" s="1"/>
  <c r="AF62" i="8"/>
  <c r="AE62" i="8"/>
  <c r="AD62" i="8"/>
  <c r="AC62" i="8"/>
  <c r="AA62" i="8"/>
  <c r="AB62" i="8" s="1"/>
  <c r="Z62" i="8"/>
  <c r="Y62" i="8"/>
  <c r="X62" i="8"/>
  <c r="W62" i="8"/>
  <c r="I62" i="8"/>
  <c r="K62" i="8" s="1"/>
  <c r="AF61" i="8"/>
  <c r="AE61" i="8"/>
  <c r="AD61" i="8"/>
  <c r="AC61" i="8"/>
  <c r="AA61" i="8"/>
  <c r="AB61" i="8" s="1"/>
  <c r="Z61" i="8"/>
  <c r="Y61" i="8"/>
  <c r="X61" i="8"/>
  <c r="W61" i="8"/>
  <c r="V61" i="8" s="1"/>
  <c r="I61" i="8"/>
  <c r="K61" i="8" s="1"/>
  <c r="AF60" i="8"/>
  <c r="AE60" i="8"/>
  <c r="AD60" i="8"/>
  <c r="AC60" i="8"/>
  <c r="AA60" i="8"/>
  <c r="AB60" i="8" s="1"/>
  <c r="Z60" i="8"/>
  <c r="Y60" i="8"/>
  <c r="X60" i="8"/>
  <c r="W60" i="8"/>
  <c r="I60" i="8"/>
  <c r="K60" i="8" s="1"/>
  <c r="AF59" i="8"/>
  <c r="AE59" i="8"/>
  <c r="AD59" i="8"/>
  <c r="AC59" i="8"/>
  <c r="AA59" i="8"/>
  <c r="AB59" i="8" s="1"/>
  <c r="Z59" i="8"/>
  <c r="Y59" i="8"/>
  <c r="X59" i="8"/>
  <c r="W59" i="8"/>
  <c r="I59" i="8"/>
  <c r="K59" i="8" s="1"/>
  <c r="AF58" i="8"/>
  <c r="AE58" i="8"/>
  <c r="AD58" i="8"/>
  <c r="AC58" i="8"/>
  <c r="AA58" i="8"/>
  <c r="AB58" i="8" s="1"/>
  <c r="Z58" i="8"/>
  <c r="Y58" i="8"/>
  <c r="X58" i="8"/>
  <c r="W58" i="8"/>
  <c r="I58" i="8"/>
  <c r="K58" i="8" s="1"/>
  <c r="AF57" i="8"/>
  <c r="AE57" i="8"/>
  <c r="AD57" i="8"/>
  <c r="AC57" i="8"/>
  <c r="AA57" i="8"/>
  <c r="AB57" i="8" s="1"/>
  <c r="Z57" i="8"/>
  <c r="Y57" i="8"/>
  <c r="X57" i="8"/>
  <c r="W57" i="8"/>
  <c r="V57" i="8" s="1"/>
  <c r="I57" i="8"/>
  <c r="K57" i="8" s="1"/>
  <c r="AF56" i="8"/>
  <c r="AE56" i="8"/>
  <c r="AD56" i="8"/>
  <c r="AC56" i="8"/>
  <c r="AA56" i="8"/>
  <c r="AB56" i="8" s="1"/>
  <c r="Z56" i="8"/>
  <c r="Y56" i="8"/>
  <c r="X56" i="8"/>
  <c r="W56" i="8"/>
  <c r="I56" i="8"/>
  <c r="K56" i="8" s="1"/>
  <c r="AF55" i="8"/>
  <c r="AE55" i="8"/>
  <c r="AD55" i="8"/>
  <c r="AC55" i="8"/>
  <c r="Z55" i="8"/>
  <c r="Y55" i="8"/>
  <c r="X55" i="8"/>
  <c r="W55" i="8"/>
  <c r="I55" i="8"/>
  <c r="K55" i="8" s="1"/>
  <c r="AF54" i="8"/>
  <c r="AE54" i="8"/>
  <c r="AD54" i="8"/>
  <c r="AC54" i="8"/>
  <c r="AA54" i="8"/>
  <c r="AB54" i="8" s="1"/>
  <c r="Z54" i="8"/>
  <c r="Y54" i="8"/>
  <c r="X54" i="8"/>
  <c r="W54" i="8"/>
  <c r="I54" i="8"/>
  <c r="K54" i="8" s="1"/>
  <c r="AF53" i="8"/>
  <c r="AE53" i="8"/>
  <c r="AD53" i="8"/>
  <c r="AC53" i="8"/>
  <c r="AA53" i="8"/>
  <c r="AB53" i="8" s="1"/>
  <c r="Z53" i="8"/>
  <c r="Y53" i="8"/>
  <c r="X53" i="8"/>
  <c r="W53" i="8"/>
  <c r="K53" i="8"/>
  <c r="I53" i="8"/>
  <c r="AF52" i="8"/>
  <c r="AE52" i="8"/>
  <c r="AD52" i="8"/>
  <c r="AC52" i="8"/>
  <c r="AB52" i="8"/>
  <c r="AA52" i="8"/>
  <c r="Z52" i="8"/>
  <c r="Y52" i="8"/>
  <c r="X52" i="8"/>
  <c r="W52" i="8"/>
  <c r="V52" i="8"/>
  <c r="I52" i="8"/>
  <c r="K52" i="8" s="1"/>
  <c r="AF51" i="8"/>
  <c r="AE51" i="8"/>
  <c r="AD51" i="8"/>
  <c r="AC51" i="8"/>
  <c r="AA51" i="8"/>
  <c r="AB51" i="8" s="1"/>
  <c r="Z51" i="8"/>
  <c r="Y51" i="8"/>
  <c r="X51" i="8"/>
  <c r="W51" i="8"/>
  <c r="I51" i="8"/>
  <c r="K51" i="8" s="1"/>
  <c r="AF50" i="8"/>
  <c r="AE50" i="8"/>
  <c r="AD50" i="8"/>
  <c r="AC50" i="8"/>
  <c r="AA50" i="8"/>
  <c r="AB50" i="8" s="1"/>
  <c r="Z50" i="8"/>
  <c r="Y50" i="8"/>
  <c r="X50" i="8"/>
  <c r="W50" i="8"/>
  <c r="V50" i="8" s="1"/>
  <c r="I50" i="8"/>
  <c r="K50" i="8" s="1"/>
  <c r="AF49" i="8"/>
  <c r="AE49" i="8"/>
  <c r="AD49" i="8"/>
  <c r="AC49" i="8"/>
  <c r="AA49" i="8"/>
  <c r="AB49" i="8" s="1"/>
  <c r="Z49" i="8"/>
  <c r="Y49" i="8"/>
  <c r="X49" i="8"/>
  <c r="W49" i="8"/>
  <c r="I49" i="8"/>
  <c r="K49" i="8" s="1"/>
  <c r="AF48" i="8"/>
  <c r="AE48" i="8"/>
  <c r="AD48" i="8"/>
  <c r="AC48" i="8"/>
  <c r="AA48" i="8"/>
  <c r="AB48" i="8" s="1"/>
  <c r="Z48" i="8"/>
  <c r="Y48" i="8"/>
  <c r="X48" i="8"/>
  <c r="W48" i="8"/>
  <c r="I48" i="8"/>
  <c r="K48" i="8" s="1"/>
  <c r="AF47" i="8"/>
  <c r="AE47" i="8"/>
  <c r="AD47" i="8"/>
  <c r="AC47" i="8"/>
  <c r="AA47" i="8"/>
  <c r="AB47" i="8" s="1"/>
  <c r="Z47" i="8"/>
  <c r="Y47" i="8"/>
  <c r="X47" i="8"/>
  <c r="W47" i="8"/>
  <c r="V47" i="8" s="1"/>
  <c r="I47" i="8"/>
  <c r="K47" i="8" s="1"/>
  <c r="AF46" i="8"/>
  <c r="AE46" i="8"/>
  <c r="AD46" i="8"/>
  <c r="AC46" i="8"/>
  <c r="AA46" i="8"/>
  <c r="AB46" i="8" s="1"/>
  <c r="Z46" i="8"/>
  <c r="Y46" i="8"/>
  <c r="X46" i="8"/>
  <c r="W46" i="8"/>
  <c r="I46" i="8"/>
  <c r="K46" i="8" s="1"/>
  <c r="AF45" i="8"/>
  <c r="AE45" i="8"/>
  <c r="AD45" i="8"/>
  <c r="AC45" i="8"/>
  <c r="AA45" i="8"/>
  <c r="AB45" i="8" s="1"/>
  <c r="Z45" i="8"/>
  <c r="Y45" i="8"/>
  <c r="X45" i="8"/>
  <c r="W45" i="8"/>
  <c r="I45" i="8"/>
  <c r="K45" i="8" s="1"/>
  <c r="AF44" i="8"/>
  <c r="AE44" i="8"/>
  <c r="AD44" i="8"/>
  <c r="AC44" i="8"/>
  <c r="AA44" i="8"/>
  <c r="AB44" i="8" s="1"/>
  <c r="Z44" i="8"/>
  <c r="Y44" i="8"/>
  <c r="X44" i="8"/>
  <c r="W44" i="8"/>
  <c r="I44" i="8"/>
  <c r="K44" i="8" s="1"/>
  <c r="AF43" i="8"/>
  <c r="AE43" i="8"/>
  <c r="AD43" i="8"/>
  <c r="AC43" i="8"/>
  <c r="AA43" i="8"/>
  <c r="AB43" i="8" s="1"/>
  <c r="Z43" i="8"/>
  <c r="Y43" i="8"/>
  <c r="X43" i="8"/>
  <c r="W43" i="8"/>
  <c r="V43" i="8" s="1"/>
  <c r="I43" i="8"/>
  <c r="K43" i="8" s="1"/>
  <c r="AF42" i="8"/>
  <c r="AE42" i="8"/>
  <c r="AD42" i="8"/>
  <c r="AC42" i="8"/>
  <c r="AA42" i="8"/>
  <c r="AB42" i="8" s="1"/>
  <c r="Z42" i="8"/>
  <c r="Y42" i="8"/>
  <c r="X42" i="8"/>
  <c r="W42" i="8"/>
  <c r="I42" i="8"/>
  <c r="K42" i="8" s="1"/>
  <c r="AF41" i="8"/>
  <c r="AE41" i="8"/>
  <c r="AD41" i="8"/>
  <c r="AC41" i="8"/>
  <c r="AA41" i="8"/>
  <c r="AB41" i="8" s="1"/>
  <c r="Z41" i="8"/>
  <c r="Y41" i="8"/>
  <c r="X41" i="8"/>
  <c r="W41" i="8"/>
  <c r="I41" i="8"/>
  <c r="K41" i="8" s="1"/>
  <c r="AF40" i="8"/>
  <c r="AE40" i="8"/>
  <c r="AD40" i="8"/>
  <c r="AC40" i="8"/>
  <c r="AA40" i="8"/>
  <c r="AB40" i="8" s="1"/>
  <c r="Z40" i="8"/>
  <c r="Y40" i="8"/>
  <c r="X40" i="8"/>
  <c r="W40" i="8"/>
  <c r="V40" i="8" s="1"/>
  <c r="I40" i="8"/>
  <c r="K40" i="8" s="1"/>
  <c r="AF39" i="8"/>
  <c r="AE39" i="8"/>
  <c r="AD39" i="8"/>
  <c r="AC39" i="8"/>
  <c r="AA39" i="8"/>
  <c r="AB39" i="8" s="1"/>
  <c r="Z39" i="8"/>
  <c r="Y39" i="8"/>
  <c r="X39" i="8"/>
  <c r="W39" i="8"/>
  <c r="I39" i="8"/>
  <c r="K39" i="8" s="1"/>
  <c r="AF38" i="8"/>
  <c r="AE38" i="8"/>
  <c r="AD38" i="8"/>
  <c r="AC38" i="8"/>
  <c r="AA38" i="8"/>
  <c r="AB38" i="8" s="1"/>
  <c r="Z38" i="8"/>
  <c r="Y38" i="8"/>
  <c r="X38" i="8"/>
  <c r="W38" i="8"/>
  <c r="I38" i="8"/>
  <c r="K38" i="8" s="1"/>
  <c r="AF37" i="8"/>
  <c r="AE37" i="8"/>
  <c r="AD37" i="8"/>
  <c r="AC37" i="8"/>
  <c r="AA37" i="8"/>
  <c r="AB37" i="8" s="1"/>
  <c r="Z37" i="8"/>
  <c r="Y37" i="8"/>
  <c r="X37" i="8"/>
  <c r="W37" i="8"/>
  <c r="K37" i="8"/>
  <c r="I37" i="8"/>
  <c r="AF36" i="8"/>
  <c r="AE36" i="8"/>
  <c r="AD36" i="8"/>
  <c r="AC36" i="8"/>
  <c r="AB36" i="8"/>
  <c r="AA36" i="8"/>
  <c r="Z36" i="8"/>
  <c r="Y36" i="8"/>
  <c r="X36" i="8"/>
  <c r="W36" i="8"/>
  <c r="V36" i="8"/>
  <c r="I36" i="8"/>
  <c r="K36" i="8" s="1"/>
  <c r="AF35" i="8"/>
  <c r="AE35" i="8"/>
  <c r="AD35" i="8"/>
  <c r="AC35" i="8"/>
  <c r="AA35" i="8"/>
  <c r="AB35" i="8" s="1"/>
  <c r="Z35" i="8"/>
  <c r="Y35" i="8"/>
  <c r="X35" i="8"/>
  <c r="W35" i="8"/>
  <c r="I35" i="8"/>
  <c r="K35" i="8" s="1"/>
  <c r="AF34" i="8"/>
  <c r="AE34" i="8"/>
  <c r="AD34" i="8"/>
  <c r="AC34" i="8"/>
  <c r="AA34" i="8"/>
  <c r="AB34" i="8" s="1"/>
  <c r="Z34" i="8"/>
  <c r="Y34" i="8"/>
  <c r="X34" i="8"/>
  <c r="W34" i="8"/>
  <c r="V34" i="8" s="1"/>
  <c r="I34" i="8"/>
  <c r="K34" i="8" s="1"/>
  <c r="AF33" i="8"/>
  <c r="AE33" i="8"/>
  <c r="AD33" i="8"/>
  <c r="AC33" i="8"/>
  <c r="AA33" i="8"/>
  <c r="AB33" i="8" s="1"/>
  <c r="Z33" i="8"/>
  <c r="Y33" i="8"/>
  <c r="X33" i="8"/>
  <c r="W33" i="8"/>
  <c r="I33" i="8"/>
  <c r="K33" i="8" s="1"/>
  <c r="AF32" i="8"/>
  <c r="AE32" i="8"/>
  <c r="AD32" i="8"/>
  <c r="AC32" i="8"/>
  <c r="AA32" i="8"/>
  <c r="AB32" i="8" s="1"/>
  <c r="Z32" i="8"/>
  <c r="Y32" i="8"/>
  <c r="X32" i="8"/>
  <c r="W32" i="8"/>
  <c r="I32" i="8"/>
  <c r="K32" i="8" s="1"/>
  <c r="AF31" i="8"/>
  <c r="AE31" i="8"/>
  <c r="AD31" i="8"/>
  <c r="AC31" i="8"/>
  <c r="AA31" i="8"/>
  <c r="AB31" i="8" s="1"/>
  <c r="Z31" i="8"/>
  <c r="Y31" i="8"/>
  <c r="X31" i="8"/>
  <c r="W31" i="8"/>
  <c r="V31" i="8" s="1"/>
  <c r="I31" i="8"/>
  <c r="K31" i="8" s="1"/>
  <c r="AF30" i="8"/>
  <c r="AE30" i="8"/>
  <c r="AD30" i="8"/>
  <c r="AC30" i="8"/>
  <c r="AA30" i="8"/>
  <c r="AB30" i="8" s="1"/>
  <c r="Z30" i="8"/>
  <c r="Y30" i="8"/>
  <c r="X30" i="8"/>
  <c r="W30" i="8"/>
  <c r="I30" i="8"/>
  <c r="K30" i="8" s="1"/>
  <c r="AF29" i="8"/>
  <c r="AE29" i="8"/>
  <c r="AD29" i="8"/>
  <c r="AC29" i="8"/>
  <c r="AA29" i="8"/>
  <c r="AB29" i="8" s="1"/>
  <c r="Z29" i="8"/>
  <c r="Y29" i="8"/>
  <c r="X29" i="8"/>
  <c r="W29" i="8"/>
  <c r="I29" i="8"/>
  <c r="K29" i="8" s="1"/>
  <c r="AF28" i="8"/>
  <c r="AE28" i="8"/>
  <c r="AD28" i="8"/>
  <c r="AC28" i="8"/>
  <c r="AA28" i="8"/>
  <c r="AB28" i="8" s="1"/>
  <c r="Z28" i="8"/>
  <c r="Y28" i="8"/>
  <c r="X28" i="8"/>
  <c r="W28" i="8"/>
  <c r="I28" i="8"/>
  <c r="K28" i="8" s="1"/>
  <c r="AF27" i="8"/>
  <c r="AE27" i="8"/>
  <c r="AD27" i="8"/>
  <c r="AC27" i="8"/>
  <c r="AA27" i="8"/>
  <c r="AB27" i="8" s="1"/>
  <c r="Z27" i="8"/>
  <c r="Y27" i="8"/>
  <c r="X27" i="8"/>
  <c r="W27" i="8"/>
  <c r="V27" i="8" s="1"/>
  <c r="I27" i="8"/>
  <c r="K27" i="8" s="1"/>
  <c r="AF26" i="8"/>
  <c r="AE26" i="8"/>
  <c r="AD26" i="8"/>
  <c r="AC26" i="8"/>
  <c r="AA26" i="8"/>
  <c r="AB26" i="8" s="1"/>
  <c r="Z26" i="8"/>
  <c r="Y26" i="8"/>
  <c r="X26" i="8"/>
  <c r="W26" i="8"/>
  <c r="I26" i="8"/>
  <c r="K26" i="8" s="1"/>
  <c r="AF25" i="8"/>
  <c r="AE25" i="8"/>
  <c r="AD25" i="8"/>
  <c r="AC25" i="8"/>
  <c r="AA25" i="8"/>
  <c r="AB25" i="8" s="1"/>
  <c r="Z25" i="8"/>
  <c r="Y25" i="8"/>
  <c r="X25" i="8"/>
  <c r="W25" i="8"/>
  <c r="I25" i="8"/>
  <c r="K25" i="8" s="1"/>
  <c r="AF24" i="8"/>
  <c r="AE24" i="8"/>
  <c r="AD24" i="8"/>
  <c r="AC24" i="8"/>
  <c r="AA24" i="8"/>
  <c r="AB24" i="8" s="1"/>
  <c r="Z24" i="8"/>
  <c r="Y24" i="8"/>
  <c r="X24" i="8"/>
  <c r="W24" i="8"/>
  <c r="V24" i="8" s="1"/>
  <c r="I24" i="8"/>
  <c r="K24" i="8" s="1"/>
  <c r="AF23" i="8"/>
  <c r="AE23" i="8"/>
  <c r="AD23" i="8"/>
  <c r="AC23" i="8"/>
  <c r="AA23" i="8"/>
  <c r="AB23" i="8" s="1"/>
  <c r="Z23" i="8"/>
  <c r="Y23" i="8"/>
  <c r="X23" i="8"/>
  <c r="W23" i="8"/>
  <c r="I23" i="8"/>
  <c r="K23" i="8" s="1"/>
  <c r="AF22" i="8"/>
  <c r="AE22" i="8"/>
  <c r="AD22" i="8"/>
  <c r="AC22" i="8"/>
  <c r="AA22" i="8"/>
  <c r="AB22" i="8" s="1"/>
  <c r="Z22" i="8"/>
  <c r="Y22" i="8"/>
  <c r="X22" i="8"/>
  <c r="W22" i="8"/>
  <c r="I22" i="8"/>
  <c r="K22" i="8" s="1"/>
  <c r="AF21" i="8"/>
  <c r="AE21" i="8"/>
  <c r="AD21" i="8"/>
  <c r="AC21" i="8"/>
  <c r="AA21" i="8"/>
  <c r="AB21" i="8" s="1"/>
  <c r="Z21" i="8"/>
  <c r="Y21" i="8"/>
  <c r="X21" i="8"/>
  <c r="W21" i="8"/>
  <c r="K21" i="8"/>
  <c r="I21" i="8"/>
  <c r="AF20" i="8"/>
  <c r="AE20" i="8"/>
  <c r="AD20" i="8"/>
  <c r="AC20" i="8"/>
  <c r="AB20" i="8"/>
  <c r="AA20" i="8"/>
  <c r="Z20" i="8"/>
  <c r="Y20" i="8"/>
  <c r="X20" i="8"/>
  <c r="V20" i="8" s="1"/>
  <c r="W20" i="8"/>
  <c r="I20" i="8"/>
  <c r="K20" i="8" s="1"/>
  <c r="AF19" i="8"/>
  <c r="AE19" i="8"/>
  <c r="AD19" i="8"/>
  <c r="AC19" i="8"/>
  <c r="AA19" i="8"/>
  <c r="AB19" i="8" s="1"/>
  <c r="Z19" i="8"/>
  <c r="Y19" i="8"/>
  <c r="X19" i="8"/>
  <c r="W19" i="8"/>
  <c r="I19" i="8"/>
  <c r="K19" i="8" s="1"/>
  <c r="AF18" i="8"/>
  <c r="AE18" i="8"/>
  <c r="AD18" i="8"/>
  <c r="AC18" i="8"/>
  <c r="AA18" i="8"/>
  <c r="AB18" i="8" s="1"/>
  <c r="Z18" i="8"/>
  <c r="Y18" i="8"/>
  <c r="X18" i="8"/>
  <c r="W18" i="8"/>
  <c r="V18" i="8" s="1"/>
  <c r="I18" i="8"/>
  <c r="K18" i="8" s="1"/>
  <c r="AF17" i="8"/>
  <c r="AE17" i="8"/>
  <c r="AD17" i="8"/>
  <c r="AC17" i="8"/>
  <c r="AA17" i="8"/>
  <c r="AB17" i="8" s="1"/>
  <c r="Z17" i="8"/>
  <c r="Y17" i="8"/>
  <c r="X17" i="8"/>
  <c r="W17" i="8"/>
  <c r="I17" i="8"/>
  <c r="K17" i="8" s="1"/>
  <c r="AF16" i="8"/>
  <c r="AE16" i="8"/>
  <c r="AD16" i="8"/>
  <c r="AC16" i="8"/>
  <c r="AA16" i="8"/>
  <c r="AB16" i="8" s="1"/>
  <c r="Z16" i="8"/>
  <c r="Y16" i="8"/>
  <c r="X16" i="8"/>
  <c r="W16" i="8"/>
  <c r="I16" i="8"/>
  <c r="K16" i="8" s="1"/>
  <c r="AF15" i="8"/>
  <c r="AE15" i="8"/>
  <c r="AD15" i="8"/>
  <c r="AC15" i="8"/>
  <c r="AA15" i="8"/>
  <c r="AB15" i="8" s="1"/>
  <c r="Z15" i="8"/>
  <c r="Y15" i="8"/>
  <c r="X15" i="8"/>
  <c r="W15" i="8"/>
  <c r="V15" i="8" s="1"/>
  <c r="I15" i="8"/>
  <c r="K15" i="8" s="1"/>
  <c r="AF14" i="8"/>
  <c r="AE14" i="8"/>
  <c r="AD14" i="8"/>
  <c r="AC14" i="8"/>
  <c r="AA14" i="8"/>
  <c r="AB14" i="8" s="1"/>
  <c r="Z14" i="8"/>
  <c r="Y14" i="8"/>
  <c r="X14" i="8"/>
  <c r="W14" i="8"/>
  <c r="I14" i="8"/>
  <c r="K14" i="8" s="1"/>
  <c r="AF13" i="8"/>
  <c r="AE13" i="8"/>
  <c r="AD13" i="8"/>
  <c r="AC13" i="8"/>
  <c r="AA13" i="8"/>
  <c r="AB13" i="8" s="1"/>
  <c r="Z13" i="8"/>
  <c r="Y13" i="8"/>
  <c r="X13" i="8"/>
  <c r="W13" i="8"/>
  <c r="I13" i="8"/>
  <c r="K13" i="8" s="1"/>
  <c r="AF12" i="8"/>
  <c r="AE12" i="8"/>
  <c r="AD12" i="8"/>
  <c r="AC12" i="8"/>
  <c r="AA12" i="8"/>
  <c r="AB12" i="8" s="1"/>
  <c r="Z12" i="8"/>
  <c r="Y12" i="8"/>
  <c r="X12" i="8"/>
  <c r="W12" i="8"/>
  <c r="I12" i="8"/>
  <c r="K12" i="8" s="1"/>
  <c r="AF11" i="8"/>
  <c r="AE11" i="8"/>
  <c r="AD11" i="8"/>
  <c r="AC11" i="8"/>
  <c r="AA11" i="8"/>
  <c r="AB11" i="8" s="1"/>
  <c r="Z11" i="8"/>
  <c r="Y11" i="8"/>
  <c r="Y266" i="8" s="1"/>
  <c r="X11" i="8"/>
  <c r="W11" i="8"/>
  <c r="V11" i="8" s="1"/>
  <c r="I11" i="8"/>
  <c r="K11" i="8" s="1"/>
  <c r="V80" i="8" l="1"/>
  <c r="V121" i="8"/>
  <c r="AC266" i="8"/>
  <c r="V16" i="8"/>
  <c r="V22" i="8"/>
  <c r="V28" i="8"/>
  <c r="V32" i="8"/>
  <c r="V38" i="8"/>
  <c r="V44" i="8"/>
  <c r="V48" i="8"/>
  <c r="V54" i="8"/>
  <c r="V58" i="8"/>
  <c r="V62" i="8"/>
  <c r="V68" i="8"/>
  <c r="V74" i="8"/>
  <c r="V78" i="8"/>
  <c r="V84" i="8"/>
  <c r="V90" i="8"/>
  <c r="V94" i="8"/>
  <c r="V100" i="8"/>
  <c r="V106" i="8"/>
  <c r="V110" i="8"/>
  <c r="V116" i="8"/>
  <c r="V122" i="8"/>
  <c r="V126" i="8"/>
  <c r="V132" i="8"/>
  <c r="V138" i="8"/>
  <c r="V142" i="8"/>
  <c r="V148" i="8"/>
  <c r="V154" i="8"/>
  <c r="V158" i="8"/>
  <c r="V164" i="8"/>
  <c r="V172" i="8"/>
  <c r="V176" i="8"/>
  <c r="V182" i="8"/>
  <c r="V188" i="8"/>
  <c r="V192" i="8"/>
  <c r="V198" i="8"/>
  <c r="V204" i="8"/>
  <c r="V208" i="8"/>
  <c r="V214" i="8"/>
  <c r="V220" i="8"/>
  <c r="V225" i="8"/>
  <c r="V231" i="8"/>
  <c r="V237" i="8"/>
  <c r="V241" i="8"/>
  <c r="V245" i="8"/>
  <c r="V252" i="8"/>
  <c r="V256" i="8"/>
  <c r="V259" i="8"/>
  <c r="V268" i="8"/>
  <c r="V272" i="8"/>
  <c r="V295" i="8"/>
  <c r="V298" i="8"/>
  <c r="V313" i="8"/>
  <c r="V318" i="8"/>
  <c r="V322" i="8"/>
  <c r="V326" i="8"/>
  <c r="AD540" i="8"/>
  <c r="V338" i="8"/>
  <c r="V276" i="8"/>
  <c r="V279" i="8"/>
  <c r="V282" i="8"/>
  <c r="V285" i="8"/>
  <c r="V382" i="8"/>
  <c r="V384" i="8"/>
  <c r="V387" i="8"/>
  <c r="V392" i="8"/>
  <c r="V396" i="8"/>
  <c r="V404" i="8"/>
  <c r="V410" i="8"/>
  <c r="V416" i="8"/>
  <c r="V342" i="8"/>
  <c r="V348" i="8"/>
  <c r="V354" i="8"/>
  <c r="V360" i="8"/>
  <c r="V366" i="8"/>
  <c r="V371" i="8"/>
  <c r="V376" i="8"/>
  <c r="V380" i="8"/>
  <c r="V419" i="8"/>
  <c r="V423" i="8"/>
  <c r="V426" i="8"/>
  <c r="V435" i="8"/>
  <c r="V439" i="8"/>
  <c r="V442" i="8"/>
  <c r="V451" i="8"/>
  <c r="V454" i="8"/>
  <c r="V467" i="8"/>
  <c r="V471" i="8"/>
  <c r="V475" i="8"/>
  <c r="V478" i="8"/>
  <c r="V483" i="8"/>
  <c r="V489" i="8"/>
  <c r="V495" i="8"/>
  <c r="V499" i="8"/>
  <c r="V505" i="8"/>
  <c r="V511" i="8"/>
  <c r="V515" i="8"/>
  <c r="V520" i="8"/>
  <c r="V526" i="8"/>
  <c r="V532" i="8"/>
  <c r="V536" i="8"/>
  <c r="Z266" i="8"/>
  <c r="AD266" i="8"/>
  <c r="V14" i="8"/>
  <c r="V23" i="8"/>
  <c r="V30" i="8"/>
  <c r="V39" i="8"/>
  <c r="V46" i="8"/>
  <c r="V55" i="8"/>
  <c r="V60" i="8"/>
  <c r="V69" i="8"/>
  <c r="V76" i="8"/>
  <c r="V85" i="8"/>
  <c r="V92" i="8"/>
  <c r="V101" i="8"/>
  <c r="V108" i="8"/>
  <c r="V117" i="8"/>
  <c r="V124" i="8"/>
  <c r="V133" i="8"/>
  <c r="V140" i="8"/>
  <c r="V149" i="8"/>
  <c r="V156" i="8"/>
  <c r="V165" i="8"/>
  <c r="V174" i="8"/>
  <c r="V183" i="8"/>
  <c r="V190" i="8"/>
  <c r="V199" i="8"/>
  <c r="V206" i="8"/>
  <c r="V215" i="8"/>
  <c r="V222" i="8"/>
  <c r="V232" i="8"/>
  <c r="V239" i="8"/>
  <c r="V248" i="8"/>
  <c r="V255" i="8"/>
  <c r="V264" i="8"/>
  <c r="V271" i="8"/>
  <c r="V299" i="8"/>
  <c r="V304" i="8"/>
  <c r="V308" i="8"/>
  <c r="V340" i="8"/>
  <c r="V349" i="8"/>
  <c r="V438" i="8"/>
  <c r="V447" i="8"/>
  <c r="V514" i="8"/>
  <c r="W266" i="8"/>
  <c r="V35" i="8"/>
  <c r="V51" i="8"/>
  <c r="V56" i="8"/>
  <c r="V72" i="8"/>
  <c r="V81" i="8"/>
  <c r="V97" i="8"/>
  <c r="V104" i="8"/>
  <c r="V113" i="8"/>
  <c r="V120" i="8"/>
  <c r="V129" i="8"/>
  <c r="V136" i="8"/>
  <c r="V179" i="8"/>
  <c r="V195" i="8"/>
  <c r="V202" i="8"/>
  <c r="V211" i="8"/>
  <c r="V218" i="8"/>
  <c r="V228" i="8"/>
  <c r="V235" i="8"/>
  <c r="V244" i="8"/>
  <c r="V260" i="8"/>
  <c r="V267" i="8"/>
  <c r="V269" i="8"/>
  <c r="AD332" i="8"/>
  <c r="V283" i="8"/>
  <c r="V288" i="8"/>
  <c r="V333" i="8"/>
  <c r="B13" i="16"/>
  <c r="AE266" i="8"/>
  <c r="V19" i="8"/>
  <c r="V26" i="8"/>
  <c r="V42" i="8"/>
  <c r="V65" i="8"/>
  <c r="V88" i="8"/>
  <c r="V145" i="8"/>
  <c r="V152" i="8"/>
  <c r="V161" i="8"/>
  <c r="V170" i="8"/>
  <c r="V186" i="8"/>
  <c r="V251" i="8"/>
  <c r="Z332" i="8"/>
  <c r="V292" i="8"/>
  <c r="V311" i="8"/>
  <c r="V324" i="8"/>
  <c r="AF540" i="8"/>
  <c r="V357" i="8"/>
  <c r="V364" i="8"/>
  <c r="V394" i="8"/>
  <c r="V407" i="8"/>
  <c r="V414" i="8"/>
  <c r="V474" i="8"/>
  <c r="V490" i="8"/>
  <c r="V539" i="8"/>
  <c r="Y562" i="8"/>
  <c r="AD562" i="8"/>
  <c r="V543" i="8"/>
  <c r="V545" i="8"/>
  <c r="V547" i="8"/>
  <c r="V549" i="8"/>
  <c r="V551" i="8"/>
  <c r="V553" i="8"/>
  <c r="V555" i="8"/>
  <c r="V557" i="8"/>
  <c r="V559" i="8"/>
  <c r="V561" i="8"/>
  <c r="D13" i="16"/>
  <c r="H13" i="16"/>
  <c r="K5" i="16"/>
  <c r="J6" i="16"/>
  <c r="K9" i="16"/>
  <c r="J10" i="16"/>
  <c r="X266" i="8"/>
  <c r="AF266" i="8"/>
  <c r="AF563" i="8" s="1"/>
  <c r="V12" i="8"/>
  <c r="V21" i="8"/>
  <c r="V29" i="8"/>
  <c r="V37" i="8"/>
  <c r="V45" i="8"/>
  <c r="V53" i="8"/>
  <c r="V59" i="8"/>
  <c r="V67" i="8"/>
  <c r="V75" i="8"/>
  <c r="V83" i="8"/>
  <c r="V91" i="8"/>
  <c r="V99" i="8"/>
  <c r="V107" i="8"/>
  <c r="V115" i="8"/>
  <c r="V123" i="8"/>
  <c r="V131" i="8"/>
  <c r="V139" i="8"/>
  <c r="V147" i="8"/>
  <c r="V155" i="8"/>
  <c r="V163" i="8"/>
  <c r="V173" i="8"/>
  <c r="V181" i="8"/>
  <c r="V189" i="8"/>
  <c r="V197" i="8"/>
  <c r="V205" i="8"/>
  <c r="V213" i="8"/>
  <c r="V221" i="8"/>
  <c r="V226" i="8"/>
  <c r="V234" i="8"/>
  <c r="V242" i="8"/>
  <c r="V250" i="8"/>
  <c r="V258" i="8"/>
  <c r="Y332" i="8"/>
  <c r="AC332" i="8"/>
  <c r="V274" i="8"/>
  <c r="V291" i="8"/>
  <c r="V296" i="8"/>
  <c r="V300" i="8"/>
  <c r="V306" i="8"/>
  <c r="V315" i="8"/>
  <c r="V400" i="8"/>
  <c r="V13" i="8"/>
  <c r="V17" i="8"/>
  <c r="V25" i="8"/>
  <c r="V33" i="8"/>
  <c r="V41" i="8"/>
  <c r="V49" i="8"/>
  <c r="V63" i="8"/>
  <c r="V71" i="8"/>
  <c r="V79" i="8"/>
  <c r="V87" i="8"/>
  <c r="V95" i="8"/>
  <c r="V103" i="8"/>
  <c r="V111" i="8"/>
  <c r="V119" i="8"/>
  <c r="V127" i="8"/>
  <c r="V135" i="8"/>
  <c r="V143" i="8"/>
  <c r="V151" i="8"/>
  <c r="V159" i="8"/>
  <c r="V169" i="8"/>
  <c r="V177" i="8"/>
  <c r="V185" i="8"/>
  <c r="V193" i="8"/>
  <c r="V201" i="8"/>
  <c r="V209" i="8"/>
  <c r="V217" i="8"/>
  <c r="V230" i="8"/>
  <c r="V238" i="8"/>
  <c r="V246" i="8"/>
  <c r="V254" i="8"/>
  <c r="V262" i="8"/>
  <c r="W332" i="8"/>
  <c r="V332" i="8" s="1"/>
  <c r="AE332" i="8"/>
  <c r="V270" i="8"/>
  <c r="V275" i="8"/>
  <c r="V280" i="8"/>
  <c r="V284" i="8"/>
  <c r="V290" i="8"/>
  <c r="V307" i="8"/>
  <c r="V316" i="8"/>
  <c r="V320" i="8"/>
  <c r="V329" i="8"/>
  <c r="V336" i="8"/>
  <c r="V345" i="8"/>
  <c r="V352" i="8"/>
  <c r="V361" i="8"/>
  <c r="V368" i="8"/>
  <c r="V378" i="8"/>
  <c r="V422" i="8"/>
  <c r="V431" i="8"/>
  <c r="V455" i="8"/>
  <c r="V466" i="8"/>
  <c r="V497" i="8"/>
  <c r="V506" i="8"/>
  <c r="V523" i="8"/>
  <c r="V530" i="8"/>
  <c r="V278" i="8"/>
  <c r="V286" i="8"/>
  <c r="V294" i="8"/>
  <c r="V302" i="8"/>
  <c r="V310" i="8"/>
  <c r="V319" i="8"/>
  <c r="V327" i="8"/>
  <c r="V339" i="8"/>
  <c r="V347" i="8"/>
  <c r="Z540" i="8"/>
  <c r="V355" i="8"/>
  <c r="V363" i="8"/>
  <c r="V374" i="8"/>
  <c r="V379" i="8"/>
  <c r="V383" i="8"/>
  <c r="V389" i="8"/>
  <c r="V411" i="8"/>
  <c r="V418" i="8"/>
  <c r="V427" i="8"/>
  <c r="V434" i="8"/>
  <c r="V443" i="8"/>
  <c r="V450" i="8"/>
  <c r="V459" i="8"/>
  <c r="V463" i="8"/>
  <c r="V470" i="8"/>
  <c r="V479" i="8"/>
  <c r="V486" i="8"/>
  <c r="V493" i="8"/>
  <c r="V502" i="8"/>
  <c r="V509" i="8"/>
  <c r="V518" i="8"/>
  <c r="V527" i="8"/>
  <c r="V534" i="8"/>
  <c r="V323" i="8"/>
  <c r="V331" i="8"/>
  <c r="V335" i="8"/>
  <c r="V343" i="8"/>
  <c r="V351" i="8"/>
  <c r="X540" i="8"/>
  <c r="V359" i="8"/>
  <c r="V367" i="8"/>
  <c r="V373" i="8"/>
  <c r="V390" i="8"/>
  <c r="V395" i="8"/>
  <c r="V399" i="8"/>
  <c r="V405" i="8"/>
  <c r="V413" i="8"/>
  <c r="V421" i="8"/>
  <c r="V429" i="8"/>
  <c r="V437" i="8"/>
  <c r="V445" i="8"/>
  <c r="V453" i="8"/>
  <c r="V461" i="8"/>
  <c r="V465" i="8"/>
  <c r="V473" i="8"/>
  <c r="V488" i="8"/>
  <c r="V496" i="8"/>
  <c r="V504" i="8"/>
  <c r="V512" i="8"/>
  <c r="V525" i="8"/>
  <c r="V533" i="8"/>
  <c r="X562" i="8"/>
  <c r="V562" i="8" s="1"/>
  <c r="AC562" i="8"/>
  <c r="C13" i="16"/>
  <c r="G13" i="16"/>
  <c r="J5" i="16"/>
  <c r="K8" i="16"/>
  <c r="J9" i="16"/>
  <c r="K12" i="16"/>
  <c r="V369" i="8"/>
  <c r="V377" i="8"/>
  <c r="V385" i="8"/>
  <c r="V393" i="8"/>
  <c r="V401" i="8"/>
  <c r="V409" i="8"/>
  <c r="V417" i="8"/>
  <c r="V425" i="8"/>
  <c r="V433" i="8"/>
  <c r="V441" i="8"/>
  <c r="V449" i="8"/>
  <c r="V457" i="8"/>
  <c r="V469" i="8"/>
  <c r="V477" i="8"/>
  <c r="V484" i="8"/>
  <c r="V492" i="8"/>
  <c r="V500" i="8"/>
  <c r="V508" i="8"/>
  <c r="V516" i="8"/>
  <c r="V521" i="8"/>
  <c r="V529" i="8"/>
  <c r="V537" i="8"/>
  <c r="E13" i="16"/>
  <c r="I13" i="16"/>
  <c r="J32" i="11"/>
  <c r="J74" i="11"/>
  <c r="K4" i="16"/>
  <c r="J4" i="16"/>
  <c r="AB266" i="8"/>
  <c r="AC563" i="8"/>
  <c r="AC540" i="8"/>
  <c r="AE540" i="8"/>
  <c r="AE563" i="8" s="1"/>
  <c r="AB540" i="8"/>
  <c r="W540" i="8"/>
  <c r="Y540" i="8"/>
  <c r="Y563" i="8" s="1"/>
  <c r="V542" i="8"/>
  <c r="AD563" i="8" l="1"/>
  <c r="K13" i="16"/>
  <c r="X563" i="8"/>
  <c r="W563" i="8"/>
  <c r="J13" i="16"/>
  <c r="V540" i="8"/>
  <c r="V266" i="8"/>
  <c r="Z563" i="8"/>
  <c r="AA563" i="8"/>
  <c r="V563" i="8" l="1"/>
  <c r="I14" i="9"/>
  <c r="M13" i="9"/>
  <c r="K13" i="9"/>
  <c r="G13" i="9"/>
  <c r="E13" i="9"/>
  <c r="C13" i="9"/>
  <c r="M12" i="9"/>
  <c r="K12" i="9"/>
  <c r="G12" i="9"/>
  <c r="E12" i="9"/>
  <c r="C12" i="9"/>
  <c r="M11" i="9"/>
  <c r="K11" i="9"/>
  <c r="G11" i="9"/>
  <c r="E11" i="9"/>
  <c r="C11" i="9"/>
  <c r="M10" i="9"/>
  <c r="K10" i="9"/>
  <c r="G10" i="9"/>
  <c r="E10" i="9"/>
  <c r="C10" i="9"/>
  <c r="C14" i="9" s="1"/>
  <c r="N11" i="9" l="1"/>
  <c r="G14" i="9"/>
  <c r="E14" i="9"/>
  <c r="K14" i="9"/>
  <c r="N13" i="9"/>
  <c r="M14" i="9"/>
  <c r="N12" i="9"/>
  <c r="N10" i="9"/>
  <c r="N14" i="9" l="1"/>
  <c r="A15" i="15"/>
  <c r="I37" i="15"/>
  <c r="A14" i="15"/>
  <c r="A13" i="15"/>
  <c r="A12" i="15"/>
  <c r="A11" i="15"/>
  <c r="J70" i="11" l="1"/>
  <c r="J77" i="11"/>
  <c r="J53" i="11" l="1"/>
  <c r="J56" i="11"/>
  <c r="J78" i="11" l="1"/>
  <c r="E78" i="11" s="1"/>
</calcChain>
</file>

<file path=xl/sharedStrings.xml><?xml version="1.0" encoding="utf-8"?>
<sst xmlns="http://schemas.openxmlformats.org/spreadsheetml/2006/main" count="2118" uniqueCount="903">
  <si>
    <t xml:space="preserve">แผนปฏิบัติการจัดซื้อเวชภัณฑ์ยาและเวชภัณฑ์ที่มิใช่ยา </t>
  </si>
  <si>
    <t>หน่วยงาน ศูนย์อนามัยที่ 9 นครราชสีมา</t>
  </si>
  <si>
    <t>เงินบำรุง</t>
  </si>
  <si>
    <t>ลำดับที่</t>
  </si>
  <si>
    <t>รายการ</t>
  </si>
  <si>
    <t>หน่วยนับ</t>
  </si>
  <si>
    <t>อัตราการใช้ย้อนหลัง 3 ปี</t>
  </si>
  <si>
    <t>ปริมาณคงคลังยกมา</t>
  </si>
  <si>
    <t>ราคาต่อหน่วย (บาท)</t>
  </si>
  <si>
    <t>ไตรมาส 1</t>
  </si>
  <si>
    <t>ไตรมาส 2</t>
  </si>
  <si>
    <t>ไตรมาส 3</t>
  </si>
  <si>
    <t>ไตรมาส 4</t>
  </si>
  <si>
    <t>ยอดรวมจัดซื้อ</t>
  </si>
  <si>
    <t>(ตค.-ธค.)</t>
  </si>
  <si>
    <t>(มค.-มีค.)</t>
  </si>
  <si>
    <t>(เมย.-มิย.)</t>
  </si>
  <si>
    <t>(กค.-กย.)</t>
  </si>
  <si>
    <t>จำนวน</t>
  </si>
  <si>
    <t>มูลค่า (บาท)</t>
  </si>
  <si>
    <t>เวชภัณฑ์ยาในบัญชียาหลักแห่งชาติ</t>
  </si>
  <si>
    <t>Acetaminophen 325 mg</t>
  </si>
  <si>
    <t>กระปุก</t>
  </si>
  <si>
    <t>Acetaminophen 500 mg</t>
  </si>
  <si>
    <t>กล่อง</t>
  </si>
  <si>
    <t>Acyclovir 200 mg</t>
  </si>
  <si>
    <t>Albendazole 200 mg</t>
  </si>
  <si>
    <t>Allopurinol 100 mg</t>
  </si>
  <si>
    <t>Amiloride 5 mg + HCTZ 50 mg (Moduretic)</t>
  </si>
  <si>
    <t>Amitriptyline 10 mg</t>
  </si>
  <si>
    <t>Amlodipine 5 mg</t>
  </si>
  <si>
    <t>Amoxicillin 250 mg</t>
  </si>
  <si>
    <t>Amoxicillin 500 mg</t>
  </si>
  <si>
    <t>Amoxicillin 875 mg + Clavulanic acid 125 mg</t>
  </si>
  <si>
    <t>Aspirin 81 mg</t>
  </si>
  <si>
    <t>Atenolol 50 mg</t>
  </si>
  <si>
    <t>Atorvastatin 40 mg</t>
  </si>
  <si>
    <t>Azithromycin 250 mg</t>
  </si>
  <si>
    <t>Betahistine mesilate 12 mg</t>
  </si>
  <si>
    <t>Bisacodyl 5 mg</t>
  </si>
  <si>
    <t>Calcium carbonate 1000 mg</t>
  </si>
  <si>
    <t>Captopril 25 mg</t>
  </si>
  <si>
    <t>เม็ด</t>
  </si>
  <si>
    <t>Cetirizine 10 mg</t>
  </si>
  <si>
    <t>Chlorpheniramine (CPM) 4 mg</t>
  </si>
  <si>
    <t>Ciprofloxacin 500 mg</t>
  </si>
  <si>
    <t>Clindamycin 150 mg</t>
  </si>
  <si>
    <t>Clopidogrel 75 mg</t>
  </si>
  <si>
    <t>Codeine 10 mg + GG 100 mg (Ropect)</t>
  </si>
  <si>
    <t>Colchicine 0.6 mg</t>
  </si>
  <si>
    <t>Combizym</t>
  </si>
  <si>
    <t>Cotrimoxazole 400+80 mg</t>
  </si>
  <si>
    <t>Cyproheptadine 4 mg</t>
  </si>
  <si>
    <t>Dextromethorphan 15 mg</t>
  </si>
  <si>
    <t>Diazepam 2 mg</t>
  </si>
  <si>
    <t>Diazepam 5 mg</t>
  </si>
  <si>
    <t>Dicloxacillin 250 mg</t>
  </si>
  <si>
    <t>Digoxin 0.0625 mg</t>
  </si>
  <si>
    <t>Dimenhydrinate 50 mg</t>
  </si>
  <si>
    <t>Domperidone 10 mg</t>
  </si>
  <si>
    <t xml:space="preserve">Doxazosin 4 mg </t>
  </si>
  <si>
    <t>Doxycycline 100 mg</t>
  </si>
  <si>
    <t>Efavirenz 600 mg</t>
  </si>
  <si>
    <t>Enalapril 5 mg</t>
  </si>
  <si>
    <t>Enalapril 20 mg</t>
  </si>
  <si>
    <t>Ergotamine 1 mg + caffeine 100 mg (Cafergot)</t>
  </si>
  <si>
    <t>Fenofibrate 200 mg</t>
  </si>
  <si>
    <t>Ferrous sulfate 200 mg</t>
  </si>
  <si>
    <t>Fluconazole 200 mg</t>
  </si>
  <si>
    <t>Fluoxetine 20 mg</t>
  </si>
  <si>
    <t>Folic acid 5 mg</t>
  </si>
  <si>
    <t>Furosemide  40 mg</t>
  </si>
  <si>
    <t>Gabapentin 300 mg</t>
  </si>
  <si>
    <t>Gemfibrozil 300 mg</t>
  </si>
  <si>
    <t>Glipizide 5 mg</t>
  </si>
  <si>
    <t>GPO-virZ 250 mg (AZT+3TC+NVP) 250/150/200 mg</t>
  </si>
  <si>
    <t>Griseofulvin 500 mg</t>
  </si>
  <si>
    <t>Haloperidol 2 mg</t>
  </si>
  <si>
    <t>Hydralazine 25 mg</t>
  </si>
  <si>
    <t>Hydrochlorothiazide 50 mg</t>
  </si>
  <si>
    <t>Hydroxyzine 10 mg</t>
  </si>
  <si>
    <t>Hyoscine 10 mg</t>
  </si>
  <si>
    <t>Ibuprofen 200 mg</t>
  </si>
  <si>
    <t>Ibuprofen 400 mg</t>
  </si>
  <si>
    <t>Isosorbide dinitrate 5 mg</t>
  </si>
  <si>
    <t>Isosorbide dinitrate 10 mg</t>
  </si>
  <si>
    <t>Ketoconazole 200 mg</t>
  </si>
  <si>
    <t>Lercanidipine 20 mg</t>
  </si>
  <si>
    <t xml:space="preserve">Levodopa 250 mg + carbidopa 25 mg </t>
  </si>
  <si>
    <t>Lorazepam 0.5 mg</t>
  </si>
  <si>
    <t>Losartan 50 mg</t>
  </si>
  <si>
    <t>Lynestrenol (Exluton) 0.5 mg</t>
  </si>
  <si>
    <t>Medroxyprogesterone (Provera) 10 mg</t>
  </si>
  <si>
    <t>Metformin 500 mg</t>
  </si>
  <si>
    <t>Methimazole 5 mg</t>
  </si>
  <si>
    <t>Methyldopa 250 mg</t>
  </si>
  <si>
    <t>Metoprolol 100 mg</t>
  </si>
  <si>
    <t>Metronidazole 200 mg</t>
  </si>
  <si>
    <r>
      <t>Montelukast 10 mg (Singulair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</t>
    </r>
  </si>
  <si>
    <t>Naproxen 250 mg</t>
  </si>
  <si>
    <t>Nifedipine SR 20 mg</t>
  </si>
  <si>
    <t>Norfloxacin 400 mg</t>
  </si>
  <si>
    <t>Ofloxacin 200 mg</t>
  </si>
  <si>
    <t>Omeprazole 20 mg</t>
  </si>
  <si>
    <t>Oseltamivir 30 mg</t>
  </si>
  <si>
    <t>Oseltamivir 45 mg</t>
  </si>
  <si>
    <t>Oseltamivir 75 mg</t>
  </si>
  <si>
    <t>Phenobarbital 60 mg</t>
  </si>
  <si>
    <t>Phenytoin 100 mg</t>
  </si>
  <si>
    <t>Prednisolone 5 mg</t>
  </si>
  <si>
    <t>Propranolol 10 mg</t>
  </si>
  <si>
    <t>Propylthiouracil  50 mg</t>
  </si>
  <si>
    <t>Ranitidine 150 mg</t>
  </si>
  <si>
    <t>Ricovir (Tenofovir + Emtricitabine) 300/200 mg</t>
  </si>
  <si>
    <t>Roxithromycin 150 mg</t>
  </si>
  <si>
    <t>Salbutamol  2 mg</t>
  </si>
  <si>
    <t>Sildenafil 50 mg</t>
  </si>
  <si>
    <t>Simethicone 80 mg</t>
  </si>
  <si>
    <t>Simvastatin 10 mg</t>
  </si>
  <si>
    <t>Simvastatin 40 mg</t>
  </si>
  <si>
    <t>Sodium bicarbonate 300 mg</t>
  </si>
  <si>
    <t>Theophyline 200 mg</t>
  </si>
  <si>
    <t>Thyroxine 100 mcg</t>
  </si>
  <si>
    <t>Tramadol 50 mg</t>
  </si>
  <si>
    <t>Transamin 250 mg</t>
  </si>
  <si>
    <t>Triferdine 150 mg</t>
  </si>
  <si>
    <t>Vitamine B 1 100 mg</t>
  </si>
  <si>
    <t>Vitamine B 12 100 mg</t>
  </si>
  <si>
    <t>Vitamin C 100 mg</t>
  </si>
  <si>
    <t>Acetaminophen drops 15 ml</t>
  </si>
  <si>
    <t>ขวด</t>
  </si>
  <si>
    <t>Acetaminophen syrup  120 mg 60 ml</t>
  </si>
  <si>
    <t>Acetaminophen syrup  250 mg 60 ml</t>
  </si>
  <si>
    <t>Alum milk 240 ml</t>
  </si>
  <si>
    <t>Amoxicillin dry syrup 125 mg 60 ml</t>
  </si>
  <si>
    <t>Amoxicillin dry syrup 250 mg 60 ml</t>
  </si>
  <si>
    <t>Azithromycin powder 200 mg/5 ml 15 ml</t>
  </si>
  <si>
    <t>Brown mixture 60 ml</t>
  </si>
  <si>
    <t>Chlorpheniramine syrup 2 mg/5 ml  60 ml</t>
  </si>
  <si>
    <t>Co-trimoxazole suspension  60 ml</t>
  </si>
  <si>
    <t>Dicloxacillin dry syrup 62.5 mg/5 ml 60 ml</t>
  </si>
  <si>
    <t>Domperidone suspension 1 mg/ml 30 ml</t>
  </si>
  <si>
    <t>Hydroxyzine syrup 10 mg/5 ml 60 ml</t>
  </si>
  <si>
    <t>Hyoscine syrup 1 mg/ml 30 ml</t>
  </si>
  <si>
    <t>Ibuprofen syrup 100 mg/5 ml 60 ml</t>
  </si>
  <si>
    <t>Iron complex (Eurofer-iron) syrup 60 ml</t>
  </si>
  <si>
    <t>Lactulose 66.7% 100 ml</t>
  </si>
  <si>
    <t>Loratadine syrup 100 ml</t>
  </si>
  <si>
    <t>Milk of magnesia 240 ml</t>
  </si>
  <si>
    <t>Mixture carminative 180 ml</t>
  </si>
  <si>
    <t>ORS ผู้ใหญ่</t>
  </si>
  <si>
    <t>ORS เด็ก</t>
  </si>
  <si>
    <t>Salbutamol syrup 2 mg/5 ml 60 ml</t>
  </si>
  <si>
    <t>Simethicone drop 15 ml</t>
  </si>
  <si>
    <t>Adenosine 6 mg/2 ml</t>
  </si>
  <si>
    <t>Amp</t>
  </si>
  <si>
    <t>Ampicillin 1 g</t>
  </si>
  <si>
    <t>Vial</t>
  </si>
  <si>
    <t>Atropine 0.6 mg/ml 1 ml</t>
  </si>
  <si>
    <t>Calcium gluconate 10 ml</t>
  </si>
  <si>
    <t>Ceftriaxone 1 g</t>
  </si>
  <si>
    <t>Chlorpheniramine 100 mg/ml 1 ml</t>
  </si>
  <si>
    <t>Clindamycin 150 mg/ml 2 ml</t>
  </si>
  <si>
    <t>Cloxacillin 1 g</t>
  </si>
  <si>
    <t>Dexamethasone  4 mg/ml 1 ml</t>
  </si>
  <si>
    <t>Diazepam 10 mg/ 2 ml</t>
  </si>
  <si>
    <t>Diclofenac 25 mg/ml 3 ml</t>
  </si>
  <si>
    <t>Digoxin 0.25 mg/ml 2 ml</t>
  </si>
  <si>
    <t>Dimenhydrinate 50 mg/ml 1 ml</t>
  </si>
  <si>
    <t>Dopamine 25 mg/ml 10 ml</t>
  </si>
  <si>
    <t xml:space="preserve">Epinephrine 1 mg/ml 1 ml </t>
  </si>
  <si>
    <t>Furosemide 10 mg/ml 2 ml</t>
  </si>
  <si>
    <t xml:space="preserve">Gentamicin injection 40 mg/ml 2 ml </t>
  </si>
  <si>
    <t xml:space="preserve">Haloperidol injection 5 mg/ml 1 ml </t>
  </si>
  <si>
    <t>Hyoscine-N-btrylbromide injection 20 mg/ml 1 ml</t>
  </si>
  <si>
    <t>Insulin NPH Penfill 100 IU/ml 3 ml</t>
  </si>
  <si>
    <t>Insulin Mixtard penfill 100 IU/ml 3 ml</t>
  </si>
  <si>
    <t>Insulin Regular penfill 100 IU/ml 3 ml</t>
  </si>
  <si>
    <t>Lincomycin 300 mg/ml 2 ml</t>
  </si>
  <si>
    <t>Magnesium sulfate 50% 2 ml</t>
  </si>
  <si>
    <t>Medroxyprogesterone 50 mg/ml 3 ml</t>
  </si>
  <si>
    <t>Metoclopramide 5 mg/ml 2 ml</t>
  </si>
  <si>
    <t>Metronidazole 500 mg 100 ml</t>
  </si>
  <si>
    <t>Omeprazole 40 mg/ml</t>
  </si>
  <si>
    <t>Phenytoin 50 mg/ml 5 ml</t>
  </si>
  <si>
    <t>Potassium chloride injection 10 ml</t>
  </si>
  <si>
    <t>Sodium bicarbonate 7.5% 50 ml</t>
  </si>
  <si>
    <t>Tramadol injection 50 mg/ml 1 ml</t>
  </si>
  <si>
    <t>Amp.</t>
  </si>
  <si>
    <t>Vitamin B complex injection 1 ml</t>
  </si>
  <si>
    <t>Vitamin K1 injection 10 mg/ml 1 ml</t>
  </si>
  <si>
    <t>Vaccine HB 0.5 ml</t>
  </si>
  <si>
    <t>Vaccine DT</t>
  </si>
  <si>
    <t>Vaccine DTP+HB</t>
  </si>
  <si>
    <t>Vaccine JE</t>
  </si>
  <si>
    <t>Vaccine MMR</t>
  </si>
  <si>
    <t>Vaccine OPV</t>
  </si>
  <si>
    <t>Vaccine Boostrix</t>
  </si>
  <si>
    <t>Vaccine HB 1 ml</t>
  </si>
  <si>
    <t>Vaccine Imojev</t>
  </si>
  <si>
    <t>Vaccine Rabies (PCEC) 0.5 ml</t>
  </si>
  <si>
    <t>Vaccine dT 0.5 ml</t>
  </si>
  <si>
    <t>Fentanyl injection 2 ml</t>
  </si>
  <si>
    <t>Katamine  injection  10 ml</t>
  </si>
  <si>
    <t>Midazolam injection 5 mg/ml</t>
  </si>
  <si>
    <t>Morphine injection  1 ml</t>
  </si>
  <si>
    <t>Pethidine injection  1 ml</t>
  </si>
  <si>
    <t>Dextrose 50% 50 ml</t>
  </si>
  <si>
    <t>D-5-S 1,000 ml</t>
  </si>
  <si>
    <t>D-5-1/2S (D-5-N/2) 1,000 ml</t>
  </si>
  <si>
    <t>D-5-1/3S (D-5-N/3) 500 ml</t>
  </si>
  <si>
    <t>D-5-1/4S (D-5-N/4) 500 ml</t>
  </si>
  <si>
    <t>D-5-1/5S (D-5-N/5) 500 ml</t>
  </si>
  <si>
    <t>D-5-W 100 ml</t>
  </si>
  <si>
    <t>D-5-W 1,000 ml</t>
  </si>
  <si>
    <t xml:space="preserve">Ringer lactate solution 1000 ml </t>
  </si>
  <si>
    <t>Sodium chloride (NSS) 0.9% 3 ml</t>
  </si>
  <si>
    <t>Sodium chloride (NSS) 0.9% 100 ml</t>
  </si>
  <si>
    <t>Sodium chloride (NSS) 0.9% 1000 ml</t>
  </si>
  <si>
    <t>Sodium chloride (NSS) 0.9% Irrigation</t>
  </si>
  <si>
    <t>Water For Injection (WFI) 10 ml</t>
  </si>
  <si>
    <t>Water For Irrigate (WFI) 1000 ml</t>
  </si>
  <si>
    <t>Sodium chloride (NSS) 3% 5 ml</t>
  </si>
  <si>
    <t>Betamethasone + salicylic (Diprosalic) ointment 5 g 50's</t>
  </si>
  <si>
    <t>Calamine lotion 60 ml</t>
  </si>
  <si>
    <t>Clobetasol propionate cream 0.05% 5 g</t>
  </si>
  <si>
    <t>หลอด</t>
  </si>
  <si>
    <t>Clotrimazole cream 1% 5 g</t>
  </si>
  <si>
    <t>Methylsalicylate cream 25 g</t>
  </si>
  <si>
    <t>Mometasone (Elomet) cream 5 g 50's</t>
  </si>
  <si>
    <t>Mupirocin (Bactroban) ointment 2% 5 g</t>
  </si>
  <si>
    <t>Salicylic acid + lactic acid 15 ml</t>
  </si>
  <si>
    <t>Silver nitrate 50% 30 ml</t>
  </si>
  <si>
    <t>Silver sulfadiazine cream 1% 25 g</t>
  </si>
  <si>
    <t>Triamcinolone cream 0.02% 5 g</t>
  </si>
  <si>
    <t>Triamcinolone cream 0.1% 5 g</t>
  </si>
  <si>
    <t>Trichloroacetic acid 50% 30 ml</t>
  </si>
  <si>
    <t>Alcohol hand gel 450 ml</t>
  </si>
  <si>
    <t>Chlorhexidine gluconate 1% cream 100 g</t>
  </si>
  <si>
    <t>Chlorhexidine gluconate 4% scrub 5000 ml</t>
  </si>
  <si>
    <t>Ethyl alcohol solution 70% 60 ml</t>
  </si>
  <si>
    <t>Ethyl alcohol solution 70% 450 ml</t>
  </si>
  <si>
    <t>Ethyl alcohol solution 95% 450 ml</t>
  </si>
  <si>
    <t>Formaldehyde solution 450 ml</t>
  </si>
  <si>
    <t>Hydrogen peroxide solution 6% 450 ml</t>
  </si>
  <si>
    <t>Povidone iodine solution 10% 450 ml</t>
  </si>
  <si>
    <t>Antazoline+Tetrahydrozoline (Hista oph) eye drop</t>
  </si>
  <si>
    <t>โหล</t>
  </si>
  <si>
    <t>Artificial Tear 10 ml</t>
  </si>
  <si>
    <t>Chloramphenicol ear drop 1% 10 ml</t>
  </si>
  <si>
    <t>Chloramphenicol eye drop 0.5% 5 ml</t>
  </si>
  <si>
    <t>Chloramphenicol eye ointment 1% 5 g</t>
  </si>
  <si>
    <t>Dexamethasone eye drop</t>
  </si>
  <si>
    <t>Polymyxin B+Neomycin+Gramicidin (Poly oph) eye drop</t>
  </si>
  <si>
    <t>Tetracaine hydrochloride 0.5% eye drop</t>
  </si>
  <si>
    <t>Ammonia solution 450 ml</t>
  </si>
  <si>
    <t>Budesonide Inhaler 200 mcg/dose</t>
  </si>
  <si>
    <t>Budesonide+formoterol (Symbicort) Inhaler</t>
  </si>
  <si>
    <t>Fluticasone (Avamys) nasal spray 27.5 mcg/dose</t>
  </si>
  <si>
    <t>Ipratropium+Fenoterol (Berodual) Inhaler 200 dose</t>
  </si>
  <si>
    <t>Ipratropium+Fenoterol (Berodual) nebule 4 ml</t>
  </si>
  <si>
    <t>Oxymetazoline solution 0.025% 10 ml</t>
  </si>
  <si>
    <t>Salbutamol inhaler 100 mcg/dose</t>
  </si>
  <si>
    <t>Salbutamol nebule 1 mg/ml 2.5 ml</t>
  </si>
  <si>
    <t>Salmeterol+Fluticasone (Seretide) evohaler 25/125 mcg</t>
  </si>
  <si>
    <t>Clotrimazole vaginal tablet 100 mg</t>
  </si>
  <si>
    <t>Hydrocortisone (Proctosedyl) rectal suppository</t>
  </si>
  <si>
    <t>Etonogestrel (Etoplan) 68 mg ยาฝังคุมกำเนิด)</t>
  </si>
  <si>
    <t>ชิ้น</t>
  </si>
  <si>
    <t>ขมิ้นชัน</t>
  </si>
  <si>
    <t xml:space="preserve">กล่อง </t>
  </si>
  <si>
    <t>ฟ้าทะลายโจร</t>
  </si>
  <si>
    <t>มะขามแขก</t>
  </si>
  <si>
    <t>ริดสีดวงทวาร</t>
  </si>
  <si>
    <t>ยาแก้ไอมะขามป้อม</t>
  </si>
  <si>
    <t>รวมเวชภัณฑ์ยาในบัญชียาหลักแห่งชาติ</t>
  </si>
  <si>
    <t>เวชภัณฑ์ยานอกบัญชียาหลักแห่งชาติ</t>
  </si>
  <si>
    <t>Acetaminophen 450 mg + Orphenadrine 35 mg (Norgesic)</t>
  </si>
  <si>
    <t>Activated charcoal 260 mg</t>
  </si>
  <si>
    <t>Aescin  20 mg (Reparil)</t>
  </si>
  <si>
    <r>
      <t>Amlodipine 5 mg + Atorvastatin 10 mg (Caduet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</t>
    </r>
  </si>
  <si>
    <r>
      <t>Amlodipine 5 mg + Olmesartan 20 mg (Normetec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</t>
    </r>
  </si>
  <si>
    <t>Bromhexine 8 mg</t>
  </si>
  <si>
    <t>Calcium carbonate effervescent (CDR)</t>
  </si>
  <si>
    <t>Caltrate plus</t>
  </si>
  <si>
    <r>
      <t>Celecoxib 200 mg (Celebrex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</t>
    </r>
  </si>
  <si>
    <t>Centrum</t>
  </si>
  <si>
    <t>Daflon 500 mg</t>
  </si>
  <si>
    <r>
      <t>Ezetimide 10 mg (Ezetrol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</t>
    </r>
  </si>
  <si>
    <r>
      <t>Esomeprazole 20 mg (Nexium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</t>
    </r>
  </si>
  <si>
    <t>FBC</t>
  </si>
  <si>
    <t>Flunarizine 5 mg</t>
  </si>
  <si>
    <t>Irbesartan 150 mg</t>
  </si>
  <si>
    <t>Mefenamic acid 250 mg</t>
  </si>
  <si>
    <t>Multivitamin (MTV)</t>
  </si>
  <si>
    <t>Neurobian</t>
  </si>
  <si>
    <t>Obimin AZ</t>
  </si>
  <si>
    <t>Phenylephrine + Brompheniramine (Nasifed)</t>
  </si>
  <si>
    <r>
      <t>Sitagliptin 100 mg (Januvia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</t>
    </r>
  </si>
  <si>
    <t>Testosterone 40 mg</t>
  </si>
  <si>
    <t>Tibolone 2.5 mg</t>
  </si>
  <si>
    <t>Tolperisone 50 mg (Mydocalm)</t>
  </si>
  <si>
    <t>Vitamin B complex</t>
  </si>
  <si>
    <t>Acetylcysteine powder 100 mg</t>
  </si>
  <si>
    <t>Acetylcysteine tablet effervescent 600 mg</t>
  </si>
  <si>
    <t>Amoxicillin+Clavulanic acid dry syrup 156 mg 60 ml</t>
  </si>
  <si>
    <t>Brompheniramine+phenylephrine (Dimetapp) elixir 60 ml</t>
  </si>
  <si>
    <t>Carbocysteine syrup 60 ml</t>
  </si>
  <si>
    <t>Cefdinir dry syrup 125 mg/5 ml</t>
  </si>
  <si>
    <r>
      <t>Cyclidrol (Mucoflux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 syrup 60 ml</t>
    </r>
  </si>
  <si>
    <t>Dioctahedral (Smecta) suspension 20 ml</t>
  </si>
  <si>
    <t>Gaviscon suspension 10 ml</t>
  </si>
  <si>
    <t>Multivitamin syrup 60 ml</t>
  </si>
  <si>
    <t>NAN AL 100 (นมผง)</t>
  </si>
  <si>
    <t>กระป๋อง</t>
  </si>
  <si>
    <t>Vaccine Cervarix</t>
  </si>
  <si>
    <t>Vaccine Infanrix hexa</t>
  </si>
  <si>
    <t>Vaccine Influenza 4 สายพันธุ์</t>
  </si>
  <si>
    <t>Vaccine Rotavirus</t>
  </si>
  <si>
    <t>Vaccine Synflorix</t>
  </si>
  <si>
    <t>Vaccine Varirix</t>
  </si>
  <si>
    <t>Acyclovir cream 5% 1 g</t>
  </si>
  <si>
    <t>Diclofenac gel 30 g</t>
  </si>
  <si>
    <t>Lidocaine + chamomile gel 10 ml</t>
  </si>
  <si>
    <t>Lubricating gel</t>
  </si>
  <si>
    <t>Mometasone (Elomet) lotion 30 ml</t>
  </si>
  <si>
    <t>Triamcinolone oral paste 0.1% 1 g</t>
  </si>
  <si>
    <t>Urea cream 10% 30 g</t>
  </si>
  <si>
    <t>Zinc oxide paste 25 g</t>
  </si>
  <si>
    <t>Kamilosan M spary 20 ml</t>
  </si>
  <si>
    <t>Sodium chloride enema 20 ml</t>
  </si>
  <si>
    <t>ลูก</t>
  </si>
  <si>
    <t>Sodium chloride enema 100 ml</t>
  </si>
  <si>
    <t>ชาชงดอกคำฝอย</t>
  </si>
  <si>
    <t>ห่อ</t>
  </si>
  <si>
    <t>ซอง</t>
  </si>
  <si>
    <t>ลูกประคบ 250 กรัม</t>
  </si>
  <si>
    <t>รวมเวชภัณฑ์ยานอกบัญชียาหลักแห่งชาติ</t>
  </si>
  <si>
    <t>วัสดุการแพทย์</t>
  </si>
  <si>
    <t>CHROMIC CATGUT NO. 0 ติดเข็ม (HR37s)</t>
  </si>
  <si>
    <t>CHROMIC CATGUT NO. 2/0 ไม่ติดเข็ม</t>
  </si>
  <si>
    <t>CHROMIC CATGUT NO. 2/0 ติดเข็ม (HR37s)</t>
  </si>
  <si>
    <t>DEXON NO. 0 ติดเข็ม</t>
  </si>
  <si>
    <t>DEXON NO. 4/0 ติดเข็ม</t>
  </si>
  <si>
    <t>NYLON NO. 3/0 ติดเข็ม</t>
  </si>
  <si>
    <t>NYLON NO. 4/0 ติดเข็ม</t>
  </si>
  <si>
    <t>NYLON NO. 5/0 ติดเข็ม</t>
  </si>
  <si>
    <t>NYLON NO. 6/0 ติดเข็ม</t>
  </si>
  <si>
    <t>SILK NO. 2/0 ไม่ติดเข็ม</t>
  </si>
  <si>
    <t>NEEDLE ROUND NO.21</t>
  </si>
  <si>
    <t>NEEDLE ROUND NO.24</t>
  </si>
  <si>
    <t>NEEDLE ROUND NO.28</t>
  </si>
  <si>
    <t>NEEDLE ROUND NO.32</t>
  </si>
  <si>
    <t>NEEDLE CUTTING NO.18</t>
  </si>
  <si>
    <t>NEEDLE CUTTING NO.21</t>
  </si>
  <si>
    <t>NEEDLE CUTTING NO.24</t>
  </si>
  <si>
    <t>NEEDLE CUTTING NO.28</t>
  </si>
  <si>
    <t>NEEDLE CUTTING NO.32</t>
  </si>
  <si>
    <t>อัน</t>
  </si>
  <si>
    <t>AMBU BAG (เด็กเล็ก)</t>
  </si>
  <si>
    <t>ชุด</t>
  </si>
  <si>
    <t>AMBU BAG (เด็กโต)</t>
  </si>
  <si>
    <t>AMBU BAG (ผู้ใหญ่)</t>
  </si>
  <si>
    <t>ENDOTRACHIAL TUBE    NO.  2.5</t>
  </si>
  <si>
    <t>ENDOTRACHIAL TUBE    NO.  3.0</t>
  </si>
  <si>
    <t>ENDOTRACHIAL TUBE    NO.  3.5</t>
  </si>
  <si>
    <t>ENDOTRACHIAL TUBE    NO.  4.0</t>
  </si>
  <si>
    <t>ENDOTRACHIAL TUBE    NO.  4.5</t>
  </si>
  <si>
    <t>ENDOTRACHIAL TUBE    NO.  5.0</t>
  </si>
  <si>
    <t>ENDOTRACHIAL TUBE    NO.  5.5</t>
  </si>
  <si>
    <t>ENDOTRACHIAL TUBE    NO.  6.0   WITH CUFF</t>
  </si>
  <si>
    <t>ENDOTRACHIAL TUBE    NO.  6.5   WITH CUFF</t>
  </si>
  <si>
    <t>ENDOTRACHIAL TUBE    NO.  7.0   WITH CUFF</t>
  </si>
  <si>
    <t>ENDOTRACHIAL TUBE    NO.  7.5   WITH CUFF</t>
  </si>
  <si>
    <t>ENDOTRACHIAL TUBE    NO.  8.0   WITH CUFF</t>
  </si>
  <si>
    <t>ENDOTRACHIAL TUBE    NO.  8.5  WITH CUFF</t>
  </si>
  <si>
    <t>GIDE WIDE NO.S</t>
  </si>
  <si>
    <t>GIDE WIDE NO.M</t>
  </si>
  <si>
    <t>GIDE WIDE NO.L</t>
  </si>
  <si>
    <t>MASK SILICONE NO.0</t>
  </si>
  <si>
    <t>MASK SILICONE NO.1</t>
  </si>
  <si>
    <t>MASK SILICONE NO.2</t>
  </si>
  <si>
    <t>Oxygen mask with bag เด็ก</t>
  </si>
  <si>
    <t>Oxygen mask with bag ผู้ใหญ่</t>
  </si>
  <si>
    <t>OXYGEN CANULAR</t>
  </si>
  <si>
    <t>ชุดพ่นยา (เด็ก)</t>
  </si>
  <si>
    <t>ชุดพ่นยา (ผู้ใหญ่)</t>
  </si>
  <si>
    <t>หน้ากากป้องกันการกระเด็น (faceshield) สีขาว</t>
  </si>
  <si>
    <t>หน้ากากป้องกันการกระเด็น (faceshield) สีม่วง</t>
  </si>
  <si>
    <t>Connecting tube (สายข้อต่อ suction)</t>
  </si>
  <si>
    <t>ข้อต่อ Suction 3 ทาง</t>
  </si>
  <si>
    <t>COLOSTOMY BAG ขนาด 80 cm</t>
  </si>
  <si>
    <t>COLOSTOMY ฐาน ขนาด 80 cm</t>
  </si>
  <si>
    <t>COLOSTOMY กาว ขนาด 60 gm</t>
  </si>
  <si>
    <t>FEEDING TUBE NO.6  (50 cm)</t>
  </si>
  <si>
    <t>SET</t>
  </si>
  <si>
    <t>FEEDING TUBE NO.8</t>
  </si>
  <si>
    <t>FEEDING TUBE NO.10 (100 cm)</t>
  </si>
  <si>
    <t>FOLEY'S  CATH  NO.14</t>
  </si>
  <si>
    <t>FOLEY'S  CATH  NO.16</t>
  </si>
  <si>
    <t>FOLEY'S  CATH  NO.18</t>
  </si>
  <si>
    <t>NG TUBE NO.12</t>
  </si>
  <si>
    <t>NG TUBE NO.14</t>
  </si>
  <si>
    <t>NG TUBE NO.16</t>
  </si>
  <si>
    <t>สาย SUCTION NO.6</t>
  </si>
  <si>
    <t>สาย SUCTION NO.8</t>
  </si>
  <si>
    <t>สาย SUCTION NO.10</t>
  </si>
  <si>
    <t>สาย SUCTION NO.12</t>
  </si>
  <si>
    <t>สาย SUCTION NO.14</t>
  </si>
  <si>
    <t>สาย SUCTION NO.16</t>
  </si>
  <si>
    <t>URINE BAG (เด็ก)</t>
  </si>
  <si>
    <t>URINE BAG (ผู้ใหญ่)</t>
  </si>
  <si>
    <t>MICROPORE 1/2 นิ้ว</t>
  </si>
  <si>
    <t>ม้วน</t>
  </si>
  <si>
    <t>PLASTER สำหรับติดแผลผ่าตัด(MEDIPORE) 4 นิ้ว</t>
  </si>
  <si>
    <t>TRANSPORE 1/2 นิ้ว</t>
  </si>
  <si>
    <t>STERILE-STRIP 1/2 x 4</t>
  </si>
  <si>
    <t>พลาสเตอร์ปิดแผลกันน้ำ 6x7 ซม.</t>
  </si>
  <si>
    <t>พลาสเตอร์ปิดแผลกันน้ำ 10x12 ซม.</t>
  </si>
  <si>
    <t>AUTOCLAVE TAPE  1/2 นิ้ว</t>
  </si>
  <si>
    <t>BOWIE DICK TEST</t>
  </si>
  <si>
    <t>COMPLY STEAM INDICATOR</t>
  </si>
  <si>
    <t>SPORE TEST</t>
  </si>
  <si>
    <t>ซองบรรจุเวชภัณฑ์ปลอดเชื้อเรียบ 2" x 200 มม.</t>
  </si>
  <si>
    <t>ซองบรรจุเวชภัณฑ์ปลอดเชื้อเรียบ 3" x 200 มม.</t>
  </si>
  <si>
    <t>ซองบรรจุเวชภัณฑ์ปลอดเชื้อเรียบ 4" x 200 มม.</t>
  </si>
  <si>
    <t>ซองบรรจุเวชภัณฑ์ปลอดเชื้อเรียบ 6" x 200 มม.</t>
  </si>
  <si>
    <t>ซองบรรจุเวชภัณฑ์ปลอดเชื้อเรียบ 8" x 200 มม.</t>
  </si>
  <si>
    <t>ซองบรรจุเวชภัณฑ์ปลอดเชื้อเรียบ 16" x 200 มม.</t>
  </si>
  <si>
    <t>ALUMINIUM SPLINT 1/2 นิ้ว</t>
  </si>
  <si>
    <t>ALUMINIUM SPLINT 3/4 นิ้ว</t>
  </si>
  <si>
    <t>ALUMINIUM SPLINT 1 นิ้ว</t>
  </si>
  <si>
    <t>ARM  SLING  SIZE  S</t>
  </si>
  <si>
    <t>ARM  SLING  SIZE  M</t>
  </si>
  <si>
    <t>ARM  SLING  SIZE  L</t>
  </si>
  <si>
    <t>ARM  SLING  SIZE  XL</t>
  </si>
  <si>
    <t>SOFT  COLLAR SIZE  S</t>
  </si>
  <si>
    <t>SOFT  COLLAR SIZE M</t>
  </si>
  <si>
    <t>SOFT  COLLAR SIZE L</t>
  </si>
  <si>
    <t>HARD  COLLAR SIZE M</t>
  </si>
  <si>
    <t>ELASTIC  BANDAGE NO. 2 นิ้ว</t>
  </si>
  <si>
    <t>ELASTIC  BANDAGE NO. 3 นิ้ว</t>
  </si>
  <si>
    <t>ELASTIC  BANDAGE NO. 4 นิ้ว</t>
  </si>
  <si>
    <t>ELASTIC  BANDAGE NO. 6 นิ้ว</t>
  </si>
  <si>
    <t>เฝือกปูนสำเร็จรูป 3 นิ้ว</t>
  </si>
  <si>
    <t>เฝือกปูนสำเร็จรูป 4 นิ้ว</t>
  </si>
  <si>
    <t>เฝือกปูนสำเร็จรูป 6 นิ้ว</t>
  </si>
  <si>
    <t>ชุดดึงไหปลาร้า  NO. M</t>
  </si>
  <si>
    <t>ชุดดึงไหปลาร้า  NO. L</t>
  </si>
  <si>
    <t>อุปกรณ์ประคองข้อมือ   แบบปรับได้</t>
  </si>
  <si>
    <t>อุปกรณ์ประคองข้อศอก NO. M</t>
  </si>
  <si>
    <t>อุปกรณ์ประคองข้อเท้า NO. S</t>
  </si>
  <si>
    <t>อุปกรณ์ประคองข้อเท้า NO. M</t>
  </si>
  <si>
    <t>อุปกรณ์ประคองข้อเท้า NO. L</t>
  </si>
  <si>
    <t>อุปกรณ์ประคองเข่า NO. S</t>
  </si>
  <si>
    <t>อุปกรณ์ประคองเข่า NO. M</t>
  </si>
  <si>
    <t>อุปกรณ์ประคองเข่า NO. L</t>
  </si>
  <si>
    <t>อุปกรณ์ประคองหลัง NO. M</t>
  </si>
  <si>
    <t>อุปกรณ์ประคองหลัง NO. L</t>
  </si>
  <si>
    <t>อุปกรณ์ประคองหลัง NO. XL</t>
  </si>
  <si>
    <t>อุปกรณ์ประคองหลัง NO. XXL</t>
  </si>
  <si>
    <t>ตาข่ายคลุมแผล (นิ้วมือ) NO.1</t>
  </si>
  <si>
    <t>ตาข่ายคลุมแผล (แขน)   NO.3</t>
  </si>
  <si>
    <t>ตาข่ายคลุมแผล (ขา)     NO.4</t>
  </si>
  <si>
    <t>ไม้พันสำลี NO. M</t>
  </si>
  <si>
    <t>ถุง</t>
  </si>
  <si>
    <t>ไม้พันสำลี NO. L</t>
  </si>
  <si>
    <t>สำลีปั้นก้อนเล็ก</t>
  </si>
  <si>
    <t>สำลีปั้นก้อนใหญ่</t>
  </si>
  <si>
    <t>EYE PAD</t>
  </si>
  <si>
    <t>GAUZE พับ ขนาด 2x2</t>
  </si>
  <si>
    <t>GAUZE พับ ขนาด 3x3</t>
  </si>
  <si>
    <t>GAUZE พับ ขนาด 4x4</t>
  </si>
  <si>
    <t xml:space="preserve">ROLL GAUZE 3" </t>
  </si>
  <si>
    <t>ROLL GAUZE 4"</t>
  </si>
  <si>
    <t>GAUZE 36 x 100 หลา</t>
  </si>
  <si>
    <t>ชุดทำแผลดิสโพส</t>
  </si>
  <si>
    <t>สำลีชุบ alcohol</t>
  </si>
  <si>
    <t>แผง</t>
  </si>
  <si>
    <t>3-WAY STOP COCK</t>
  </si>
  <si>
    <t>EXTENTION  TUBE NO.18</t>
  </si>
  <si>
    <t>HEPARIN LOCK</t>
  </si>
  <si>
    <t>IV CATHETER  NO.18</t>
  </si>
  <si>
    <t>IV CATHETER  NO.20</t>
  </si>
  <si>
    <t>IV CATHETER  NO.22</t>
  </si>
  <si>
    <t>IV CATHETER  NO.24</t>
  </si>
  <si>
    <t>NEEDLE  DISPOSIBLE NO.18 x 1  นิ้ว</t>
  </si>
  <si>
    <t>NEEDLE  DISPOSIBLE NO.20 x 1  นิ้ว</t>
  </si>
  <si>
    <t>NEEDLE  DISPOSIBLE NO.21 x 1  นิ้ว</t>
  </si>
  <si>
    <t>NEEDLE  DISPOSIBLE NO.23 x 1 1/2  นิ้ว</t>
  </si>
  <si>
    <t>NEEDLE  DISPOSIBLE NO.24 x 1 1/2  นิ้ว</t>
  </si>
  <si>
    <t>NEEDLE  DISPOSIBLE NO.25 x 1  นิ้ว</t>
  </si>
  <si>
    <t>BLOOD SET</t>
  </si>
  <si>
    <t>SET  IV  เด็ก</t>
  </si>
  <si>
    <t>SET  IV  ผู้ใหญ่</t>
  </si>
  <si>
    <t>SYRING DISPOSIBLE NO.3 ml</t>
  </si>
  <si>
    <t>SYRING DISPOSIBLE NO.5 ml</t>
  </si>
  <si>
    <t>SYRING DISPOSIBLE NO.10 ml</t>
  </si>
  <si>
    <t>SYRING DISPOSIBLE NO.20 ml</t>
  </si>
  <si>
    <t>GLOVE  DISPOSIBLE  SIZE SS/XS</t>
  </si>
  <si>
    <t>GLOVE  DISPOSIBLE  SIZE S</t>
  </si>
  <si>
    <t>GLOVE  DISPOSIBLE  SIZE M</t>
  </si>
  <si>
    <t>GLOVE  SUGICAL   NO.6.5</t>
  </si>
  <si>
    <t>GLOVE  SUGICAL   NO.7.0</t>
  </si>
  <si>
    <t>GLOVE  SUGICAL   NO.7.5</t>
  </si>
  <si>
    <t>GLOVE  SUGICAL   NO.8.0</t>
  </si>
  <si>
    <t>MASK DISPOSIBLE</t>
  </si>
  <si>
    <t>หมวกคลุมผม</t>
  </si>
  <si>
    <t>เอี้ยมพลาสติก</t>
  </si>
  <si>
    <t>ตัว</t>
  </si>
  <si>
    <t>MASK N95</t>
  </si>
  <si>
    <t>BP cuff  เด็กโต</t>
  </si>
  <si>
    <t>BP cuff  ผู้ใหญ่</t>
  </si>
  <si>
    <t>BP PAPER (OPD)</t>
  </si>
  <si>
    <t>EKG PAPER (ER) ขนาด A4 รุ่น HM210295/150RS</t>
  </si>
  <si>
    <t>EKG PAPER (ER) ขนาด A4 AT-102</t>
  </si>
  <si>
    <t>Speculum Grave NO.S</t>
  </si>
  <si>
    <t>STETROSCOPE เด็ก</t>
  </si>
  <si>
    <t>STETROSCOPE ผู้ใหญ่</t>
  </si>
  <si>
    <t>SYRING  BALL NO. 1</t>
  </si>
  <si>
    <t>TUNIGUE</t>
  </si>
  <si>
    <t>เส้น</t>
  </si>
  <si>
    <t>ULTRASOUND GEL 5 L</t>
  </si>
  <si>
    <t>GALLON</t>
  </si>
  <si>
    <t>กรรไกรตัดไหมแบบปลายแหลม</t>
  </si>
  <si>
    <t>กระบอกปัสสวะชาย ขนาด 1000 ซีซี</t>
  </si>
  <si>
    <t>ใบ</t>
  </si>
  <si>
    <t>กล่องเครื่องมือแพทย์ ขนาด 17x4 นิ้ว</t>
  </si>
  <si>
    <t>แก้วยาน้ำ 30 ml</t>
  </si>
  <si>
    <t>ขวดปากกว้างสีชา</t>
  </si>
  <si>
    <t>ถังใส่วัสดุติดเชื้อ 3.8 L</t>
  </si>
  <si>
    <t>แถบทดสอบน้ำตาลในเลือด</t>
  </si>
  <si>
    <t>ชามแสตนเลส (set PV)</t>
  </si>
  <si>
    <t>น้ำยาเคลือบกันสนิม Pre-mixslip</t>
  </si>
  <si>
    <t>แกล</t>
  </si>
  <si>
    <t>น้ำยาล้างคราบเลือด Endozime</t>
  </si>
  <si>
    <t>ใบมีดโกน</t>
  </si>
  <si>
    <t>ใบมีดผ่าตัด NO.10</t>
  </si>
  <si>
    <t>ใบมีดผ่าตัด NO.11</t>
  </si>
  <si>
    <t>ใบมีดผ่าตัด (แบบโค้ง) NO.12</t>
  </si>
  <si>
    <t>ใบมีดผ่าตัด NO.15</t>
  </si>
  <si>
    <t>ปรอทดิจิตอล</t>
  </si>
  <si>
    <t>ปลอกกระดาษสำหรับเครื่องวัดความจุปอด</t>
  </si>
  <si>
    <t>ป้ายผูกข้อมือเด็ก</t>
  </si>
  <si>
    <t>ป้ายผูกข้อมือผู้ใหญ่</t>
  </si>
  <si>
    <t>ผ้ายางกันเปื้อน (สีเขียว)</t>
  </si>
  <si>
    <t>ผ้ายางกันเปื้อน (สีฟ้า)</t>
  </si>
  <si>
    <t>แผ่น DIAPHAGM เด็กโต</t>
  </si>
  <si>
    <t>แผ่น</t>
  </si>
  <si>
    <t>แผ่น DIAPHAGM ผู้ใหญ่</t>
  </si>
  <si>
    <t>ไม้กดลิ้น dispossable</t>
  </si>
  <si>
    <t xml:space="preserve">ไม้แป๊บสเมียร์ </t>
  </si>
  <si>
    <t>ยางรองหูชนิดนิ่ม</t>
  </si>
  <si>
    <t>เสื้อกาวกันน้ำน์สีชมพู  NO.F</t>
  </si>
  <si>
    <t>เสื้อกาวน์กันน้ำสีเขียว  NO.F</t>
  </si>
  <si>
    <t>รวมวัสดุการแพทย์</t>
  </si>
  <si>
    <t>วัสดุวิทยาศาสตร์การแพทย์</t>
  </si>
  <si>
    <t>วัสดุทันตกรรม</t>
  </si>
  <si>
    <t>กก.</t>
  </si>
  <si>
    <t>เวชภัณฑ์ที่มิใช่ยาอื่นๆ</t>
  </si>
  <si>
    <t>Hot-Cold pack</t>
  </si>
  <si>
    <t>Multiload (ห่วงคุมกำเนิด)</t>
  </si>
  <si>
    <t>Olive oil 450 ml</t>
  </si>
  <si>
    <t>ขวดพลาสติก 30 ml</t>
  </si>
  <si>
    <t>ขวดพลาสติก 240 ml</t>
  </si>
  <si>
    <t>ซองซิปใส (5x7)</t>
  </si>
  <si>
    <t>ซองซิปใส (6x8)</t>
  </si>
  <si>
    <t>ซองซิปใส (7x10)</t>
  </si>
  <si>
    <t>ซองซิปใส (9x13)</t>
  </si>
  <si>
    <t>ซองซิปใส (13x20)</t>
  </si>
  <si>
    <t>ซองซิปใส (15x23)</t>
  </si>
  <si>
    <t>ซองซิปสีน้ำตาล (7x10)</t>
  </si>
  <si>
    <t>ซองซิปสีน้ำตาล (9x13)</t>
  </si>
  <si>
    <t>ตลับพลาสติก 5 g</t>
  </si>
  <si>
    <t>ถุงหูหิ้วขนาดเล็ก (6x12)</t>
  </si>
  <si>
    <t>ถุงหูหิ้วขนาดใหญ่ (8x15)</t>
  </si>
  <si>
    <t>สติกเกอร์พิมพ์ฉลากยาต่อเนื่องแบบใช้ความร้อน</t>
  </si>
  <si>
    <t>สติกเกอร์ฉลากยาเม็ด (5x8)</t>
  </si>
  <si>
    <t xml:space="preserve">สติกเกอร์พิมพ์วันหมดอายุ </t>
  </si>
  <si>
    <t>สติกเกอร์พิมพ์วันหมดอายุ 3Y</t>
  </si>
  <si>
    <t>รวมเวชภัณฑ์ที่มิใช่ยาอื่นๆ</t>
  </si>
  <si>
    <t>รวมทั้งสิ้น</t>
  </si>
  <si>
    <t>แผนจัดซื้อเวชภัณฑ์ยาและเวชภัณฑ์ที่มิใช่ยา</t>
  </si>
  <si>
    <t>การจัดซื้อ</t>
  </si>
  <si>
    <t>เวชภัณฑ์ยา</t>
  </si>
  <si>
    <t>เวชภัณฑ์ที่มิใช่ยา</t>
  </si>
  <si>
    <t>มูลค่ารวมแผนการจัดซื้อเวชภัณฑ์ยาและเวชภัณฑ์ที่มิใช่ยา (บาท)</t>
  </si>
  <si>
    <t>ยาในบัญชียาหลักแห่งชาติ</t>
  </si>
  <si>
    <t>ยานอกบัญชียาหลักแห่งชาติ</t>
  </si>
  <si>
    <t>จำนวน(รายการ)</t>
  </si>
  <si>
    <t>บาท</t>
  </si>
  <si>
    <t>ไตรมาสที่ 1 (ต.ค. - ธ.ค.)</t>
  </si>
  <si>
    <t>ไตรมาสที่ 2 (ม.ค. - มี.ค.)</t>
  </si>
  <si>
    <t>ไตรมาสที่ 3 (เม.ย. - มิ.ย.)</t>
  </si>
  <si>
    <t>ไตรมาสที่ 4 (ก.ค. - ก.ย.)</t>
  </si>
  <si>
    <t>แผนจัดซื้อ / จัดจ้าง  ครุภัณฑ์</t>
  </si>
  <si>
    <t>จำนวน (หน่วยนับ)</t>
  </si>
  <si>
    <t>งานต่อเนื่องที่ผูกพันงบประมาณปีต่อไป</t>
  </si>
  <si>
    <t>งานที่เสร็จภายในปี</t>
  </si>
  <si>
    <t>แผนปฏิบัติการ</t>
  </si>
  <si>
    <t>หมายเหตุ</t>
  </si>
  <si>
    <t>ประกาศสอบราคา/ประกวดราคา (เดือน/ปี)</t>
  </si>
  <si>
    <t>คาดว่าจะลงนามในสัญญา (เดือน/ปี)</t>
  </si>
  <si>
    <t>คาดว่าจะมีการส่งมอบ (เดือน/ปี)</t>
  </si>
  <si>
    <t>ครุภัณฑ์ทางการแพทย์</t>
  </si>
  <si>
    <t>ห้องยา</t>
  </si>
  <si>
    <t>รวม</t>
  </si>
  <si>
    <t>ครุภัณฑ์สำนักงาน</t>
  </si>
  <si>
    <t>เครื่องดูดฝุ่น</t>
  </si>
  <si>
    <t>ANC</t>
  </si>
  <si>
    <t>ครุภัณฑ์งานบ้านงานครัว</t>
  </si>
  <si>
    <t>ครุภัณฑ์ไฟฟ้าและวิทยุ</t>
  </si>
  <si>
    <t>ครุภัณฑ์ทางการกีฬา</t>
  </si>
  <si>
    <t>ครุภัณฑ์โฆษณาและเผยแพร่</t>
  </si>
  <si>
    <t>เครื่องเล่น DVD</t>
  </si>
  <si>
    <t>ครุภัณฑ์คอมพิวเตอร์</t>
  </si>
  <si>
    <t>อก</t>
  </si>
  <si>
    <t>แผนจัดซื้อ / จัดจ้าง อาคารและสิ่งปลูกสร้าง</t>
  </si>
  <si>
    <t>1 งาน</t>
  </si>
  <si>
    <t>-</t>
  </si>
  <si>
    <t>เดอะมอลล์</t>
  </si>
  <si>
    <t>รายการเบิก</t>
  </si>
  <si>
    <t>รวมวงแผน</t>
  </si>
  <si>
    <t>วัสดุต่างๆ</t>
  </si>
  <si>
    <t>1.วัสดุสำนักงาน</t>
  </si>
  <si>
    <t xml:space="preserve">2.วัสดุงานบ้านงานครัว </t>
  </si>
  <si>
    <t xml:space="preserve">3.วัสดุไฟฟ้า            </t>
  </si>
  <si>
    <t xml:space="preserve">4.วัสดุคอมพิวเตอร์      </t>
  </si>
  <si>
    <t xml:space="preserve">5.วัสดุโฆษณาและเผยแพร่ </t>
  </si>
  <si>
    <t>6.วัสดุวิทยาศาสตร์การแพทย์</t>
  </si>
  <si>
    <t xml:space="preserve">7.วัสดุเชื้อเพลิงและหล่อลื่น </t>
  </si>
  <si>
    <t xml:space="preserve">8.วัสดุซ่อมบำรุง </t>
  </si>
  <si>
    <t>9.ถ่ายเอกสาร</t>
  </si>
  <si>
    <t>10.แบบพิมพ์ต่างๆ</t>
  </si>
  <si>
    <t xml:space="preserve">11.วัสดุอื่นๆ </t>
  </si>
  <si>
    <t>ครุภัณฑ์ยานพาหนะ</t>
  </si>
  <si>
    <t>ประจำปีงบประมาณ 2561</t>
  </si>
  <si>
    <t>กส</t>
  </si>
  <si>
    <t>อุปกรณ์จัดเก็บข้อมูลภายนอก (External Hard Disk)</t>
  </si>
  <si>
    <t>วัสดุซ่อมบำรุงระบบคอมพิวเตอร์</t>
  </si>
  <si>
    <t>ENV</t>
  </si>
  <si>
    <t>รพ</t>
  </si>
  <si>
    <t>สล</t>
  </si>
  <si>
    <t>งานปรับภูมิทัศน์ และติดตั้งกันสาด บริเวณข้างตึกสนง</t>
  </si>
  <si>
    <t>ค่าจ้างเก็บขยะติดเชื้อ</t>
  </si>
  <si>
    <t>ค่าจ้างนึ่งอุปกรณ์การแพทย์</t>
  </si>
  <si>
    <t>ค่าจ้างเหมาซ่อมแซมยานพาหนะ</t>
  </si>
  <si>
    <t>ค่าจ้างเหมาซ่อมแซมอาคารสถานที่</t>
  </si>
  <si>
    <t>ค่าจ้างเหมารถรับ-ส่ง</t>
  </si>
  <si>
    <t>ค่าเช่าเครื่องถ่ายเอกสาร 3 เครื่อง</t>
  </si>
  <si>
    <t>ค่าซ่อมแซมครุภัณฑ์ต่างๆ</t>
  </si>
  <si>
    <t>ค่าถ่ายเอกสาร</t>
  </si>
  <si>
    <t>ค่ารักษาระบบ Hos-XP</t>
  </si>
  <si>
    <t>วัสดุการกีฬาและสันทนาการ</t>
  </si>
  <si>
    <t>วัสดุคอมพิวเตอร์</t>
  </si>
  <si>
    <t>วัสดุโฆษณาและเผยแพร่</t>
  </si>
  <si>
    <t>วัสดุงานบ้านงานครัว</t>
  </si>
  <si>
    <t>วัสดุเชื้อเพลิง</t>
  </si>
  <si>
    <t>วัสดุซ่อมบำรุง</t>
  </si>
  <si>
    <t>วัสดุไฟฟ้า</t>
  </si>
  <si>
    <t>วัสดุสำนักงาน</t>
  </si>
  <si>
    <t>วัสดุอื่นๆ</t>
  </si>
  <si>
    <t>เอกสารสิ่งพิมพ์</t>
  </si>
  <si>
    <t>ค่าจ้างเหมาแพทย์อ่านผลรังสี</t>
  </si>
  <si>
    <t>IT</t>
  </si>
  <si>
    <t>ค่าจ้างเหมาสอบเทียบเครื่องมือแพทย์</t>
  </si>
  <si>
    <t>รพ Lab</t>
  </si>
  <si>
    <t xml:space="preserve"> -</t>
  </si>
  <si>
    <t xml:space="preserve">Lab </t>
  </si>
  <si>
    <t>ค่าจ้างเหมาตรวจภายใน</t>
  </si>
  <si>
    <t>ประจำปีงบประมาณ พ.ศ.2562</t>
  </si>
  <si>
    <t>แผนจัดซื้อ / จัดจ้าง ใช้สอย จ้างเหมา</t>
  </si>
  <si>
    <t>ประมาณการ</t>
  </si>
  <si>
    <t>บรรจุต่อหน่วย</t>
  </si>
  <si>
    <t>จัดซื้อ</t>
  </si>
  <si>
    <t>ประมาณการใช้ ปี 62</t>
  </si>
  <si>
    <t>ประมาณการจัดซื้อ ปี 62</t>
  </si>
  <si>
    <t>ราคากลาง (+VAT 7%)</t>
  </si>
  <si>
    <t>การจัดซื้อรายไตรมาส</t>
  </si>
  <si>
    <t>มูลค่าประมาณการจัดซื้อ ปี 62 (บาท)</t>
  </si>
  <si>
    <t>ยอดจัดซื้อ</t>
  </si>
  <si>
    <t>ปี 59</t>
  </si>
  <si>
    <t xml:space="preserve">ปี 60 </t>
  </si>
  <si>
    <r>
      <t xml:space="preserve">ปี 61 </t>
    </r>
    <r>
      <rPr>
        <sz val="10"/>
        <rFont val="TH SarabunPSK"/>
        <family val="2"/>
      </rPr>
      <t>(3/8/61)</t>
    </r>
  </si>
  <si>
    <t>ประมาณ</t>
  </si>
  <si>
    <t>กลุ่มยาเม็ด</t>
  </si>
  <si>
    <t>Central</t>
  </si>
  <si>
    <t>Masa lab</t>
  </si>
  <si>
    <t>Property</t>
  </si>
  <si>
    <t>GPO</t>
  </si>
  <si>
    <t>Prosp</t>
  </si>
  <si>
    <t>Zuellig</t>
  </si>
  <si>
    <t>Osoth inter</t>
  </si>
  <si>
    <t>Berlin</t>
  </si>
  <si>
    <t>รพ.มหาราชฯ</t>
  </si>
  <si>
    <t>ชุมชนเภสัช</t>
  </si>
  <si>
    <t>Neopharm</t>
  </si>
  <si>
    <t>Utopian</t>
  </si>
  <si>
    <t>DKSH</t>
  </si>
  <si>
    <t>Pharmahof</t>
  </si>
  <si>
    <t>Abbott</t>
  </si>
  <si>
    <t>Patar</t>
  </si>
  <si>
    <t>Fexofenadine 60 mg</t>
  </si>
  <si>
    <t>Siam</t>
  </si>
  <si>
    <t>Tman</t>
  </si>
  <si>
    <t>บูรพา</t>
  </si>
  <si>
    <t>Polipharm</t>
  </si>
  <si>
    <t>BLH</t>
  </si>
  <si>
    <t>Masalab</t>
  </si>
  <si>
    <t>Masa</t>
  </si>
  <si>
    <t>SPS</t>
  </si>
  <si>
    <t>Stada</t>
  </si>
  <si>
    <t>RX</t>
  </si>
  <si>
    <t>สหการ</t>
  </si>
  <si>
    <t>อุยเฮง</t>
  </si>
  <si>
    <t>Newlife</t>
  </si>
  <si>
    <t>Vitamine B 6 50 mg</t>
  </si>
  <si>
    <t>TP</t>
  </si>
  <si>
    <t>กลุ่มยาน้ำ</t>
  </si>
  <si>
    <t>Supong</t>
  </si>
  <si>
    <t>Activated charcoal powder 50 g</t>
  </si>
  <si>
    <t>Biopharm</t>
  </si>
  <si>
    <t>Cosma</t>
  </si>
  <si>
    <t>Greater</t>
  </si>
  <si>
    <t>Seapharm</t>
  </si>
  <si>
    <t>กลุ่มยาฉีด</t>
  </si>
  <si>
    <t>Macrophar</t>
  </si>
  <si>
    <t>Umeda</t>
  </si>
  <si>
    <t>Insulin Lantus 100 IU/ml 3 ml</t>
  </si>
  <si>
    <t>Lidocaine hydrochloride 1% 20 ml</t>
  </si>
  <si>
    <t>Pharmadica</t>
  </si>
  <si>
    <r>
      <t>Triamcinolone injection 10 mg/ml</t>
    </r>
    <r>
      <rPr>
        <sz val="14"/>
        <color rgb="FFFF0000"/>
        <rFont val="TH SarabunPSK"/>
        <family val="2"/>
      </rPr>
      <t xml:space="preserve"> </t>
    </r>
    <r>
      <rPr>
        <sz val="14"/>
        <rFont val="TH SarabunPSK"/>
        <family val="2"/>
      </rPr>
      <t>5 ml</t>
    </r>
  </si>
  <si>
    <t>สปสช.</t>
  </si>
  <si>
    <t>Masu</t>
  </si>
  <si>
    <t>Biovalys</t>
  </si>
  <si>
    <t>อย.</t>
  </si>
  <si>
    <t>star lab</t>
  </si>
  <si>
    <t>Thai Osutka</t>
  </si>
  <si>
    <t>Pharmainnova</t>
  </si>
  <si>
    <t>กลุ่มยาใช้ภายนอก</t>
  </si>
  <si>
    <t>2M</t>
  </si>
  <si>
    <t>จรูญเภสัช</t>
  </si>
  <si>
    <t>T.O.</t>
  </si>
  <si>
    <t>วิทยาศรม</t>
  </si>
  <si>
    <t>Povidone iodine solution 10% 15 ml</t>
  </si>
  <si>
    <t>สหแพทย์</t>
  </si>
  <si>
    <t>แสงไทย</t>
  </si>
  <si>
    <t>สีลม</t>
  </si>
  <si>
    <t>aerocare</t>
  </si>
  <si>
    <t>กลุ่มยาสมุนไพร</t>
  </si>
  <si>
    <t>Panapat</t>
  </si>
  <si>
    <r>
      <t>Amlodipine 10 mg + Atorvastatin 20 mg (Caduet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</t>
    </r>
  </si>
  <si>
    <t>BLHua</t>
  </si>
  <si>
    <t>Glimepiride 2 mg + Metformin 500 mg (Amaryl MSR)</t>
  </si>
  <si>
    <t>GED</t>
  </si>
  <si>
    <t>บูรพาโอสถ</t>
  </si>
  <si>
    <t>Medline</t>
  </si>
  <si>
    <t>Rottapharm</t>
  </si>
  <si>
    <t>Nestle</t>
  </si>
  <si>
    <t>Vaccine Infanrix IPV HIB</t>
  </si>
  <si>
    <t>รพ.สูงเนิน</t>
  </si>
  <si>
    <t>ยาอมมะแว้ง</t>
  </si>
  <si>
    <t>ธงทอง</t>
  </si>
  <si>
    <t>B braun</t>
  </si>
  <si>
    <t>Nursing home</t>
  </si>
  <si>
    <t>Biomedical</t>
  </si>
  <si>
    <t>Covidien</t>
  </si>
  <si>
    <t>TNK</t>
  </si>
  <si>
    <t>PPS</t>
  </si>
  <si>
    <t>Bever</t>
  </si>
  <si>
    <t>3M</t>
  </si>
  <si>
    <t>Borneo</t>
  </si>
  <si>
    <t>GIS</t>
  </si>
  <si>
    <t>VR</t>
  </si>
  <si>
    <t>M&amp;A</t>
  </si>
  <si>
    <t>Biocotton</t>
  </si>
  <si>
    <t>D mark</t>
  </si>
  <si>
    <t>Terumo</t>
  </si>
  <si>
    <t>NEEDLE  DISPOSIBLE NO.27 x 1  นิ้ว</t>
  </si>
  <si>
    <t>SYRING DISPOSIBLE NO.1 ml 27G</t>
  </si>
  <si>
    <t>NE</t>
  </si>
  <si>
    <t>The one</t>
  </si>
  <si>
    <t>ambest</t>
  </si>
  <si>
    <t>blue ocean</t>
  </si>
  <si>
    <t>Chaisiri</t>
  </si>
  <si>
    <t>สุมน</t>
  </si>
  <si>
    <t>DKT</t>
  </si>
  <si>
    <t>อัมรินทร์</t>
  </si>
  <si>
    <t>ภาสิน</t>
  </si>
  <si>
    <t>สรุปแผนจัดซื้อประจำปีงบประมาณ 2562  ประเภท เวชภัณฑ์มิใช่ยา ห้องปฏิบัติการ</t>
  </si>
  <si>
    <t>ไตรมาสที่ 1 (บาท)</t>
  </si>
  <si>
    <t>ไตรมาสที่ 2 (บาท)</t>
  </si>
  <si>
    <t>ไตรมาสที่ 3 (บาท)</t>
  </si>
  <si>
    <t>ไตรมาสที่ 4 (บาท)</t>
  </si>
  <si>
    <t>แผนจัดซื้อ</t>
  </si>
  <si>
    <t>จัดซื้อจริง</t>
  </si>
  <si>
    <t>ข้อมูล ณ วันที่</t>
  </si>
  <si>
    <t>เครื่องปรับอุณหภูมิด้วยน้ำ (water bath)</t>
  </si>
  <si>
    <t>เครื่องวัดความถ่วงจำเพาะ (Refractometer)</t>
  </si>
  <si>
    <t>Airrotor handpiece (Fiber potic)</t>
  </si>
  <si>
    <t>เครื่องขยายครองรากฟัน แบบ Rotary</t>
  </si>
  <si>
    <t>เครื่องขูดหินปูน แบบ Piezo-electric</t>
  </si>
  <si>
    <t>Straight handpiece</t>
  </si>
  <si>
    <t>Contra handpiece</t>
  </si>
  <si>
    <t>กระดานห่อตัวเด็ก (Papoose board)  Size M  2-6 ปี</t>
  </si>
  <si>
    <t>กระดานห่อตัวเด็ก (Papoose board)    Size L  6-12 ปี</t>
  </si>
  <si>
    <t>เครื่องกรอผ่าฟันปลอม Micromorter</t>
  </si>
  <si>
    <t>ถังขยะสแตนเลสล้อเลื่อน</t>
  </si>
  <si>
    <t>เครื่องวัดความดันอัตโนมัติ</t>
  </si>
  <si>
    <t xml:space="preserve">เครื่องพ่นละอองยาระบบ Ultrasonic </t>
  </si>
  <si>
    <t>หัววัดระดับออกซิเจน</t>
  </si>
  <si>
    <t>เครื่องsuction</t>
  </si>
  <si>
    <t>เก้าอี้เข็นนั่งแบบพับได้</t>
  </si>
  <si>
    <t>เครื่องชั่งน้ำหนักดิจิตอล</t>
  </si>
  <si>
    <t>เครื่องวัดความดันโลหิตแบบแขนสอด ชนิดอัตโนมัต</t>
  </si>
  <si>
    <t>รถกระบะ</t>
  </si>
  <si>
    <t xml:space="preserve"> </t>
  </si>
  <si>
    <t>โต๊ะคอมพิวเตอร์</t>
  </si>
  <si>
    <t xml:space="preserve">ตู้เหล็กกระจกบานเลื่อน 3 ชั้น สีเทาครีม สูง 90 ซม.  </t>
  </si>
  <si>
    <t>เครื่องฟอกอากาศ</t>
  </si>
  <si>
    <t>เครื่องปรับอากาศชนิดแขวน ขนาด 36,000BTU. (ทดแทน)</t>
  </si>
  <si>
    <t>ตู้เย็น 18 คิว</t>
  </si>
  <si>
    <t>วัยทำงาน สสสูงอายุ</t>
  </si>
  <si>
    <t>วัยเรียน</t>
  </si>
  <si>
    <t>ไวเลสไมค์ Azden 330ULT Mic Wireless แบบตัวส่ง 2 ชุด รับสัญณาณ 1 ชุด ย่าน UHF</t>
  </si>
  <si>
    <t>พัดลมดูดอากาศเพดานขนาด 6นิ้ว</t>
  </si>
  <si>
    <t>ไมโครโฟนไร้สายปรับจูนคลื่นได้</t>
  </si>
  <si>
    <t>เครื่องฉายโปรเจคเตอร์</t>
  </si>
  <si>
    <t>เครื่องสแกนเนอร์ HP ScanJet Pro 2000 S1</t>
  </si>
  <si>
    <t>เครื่องสำรองกระแสไฟฟ้า (UPS) 1000VA/900W</t>
  </si>
  <si>
    <t>เครื่องพิมพ์แบบเลเซอร์ HP Laser Jrt Pro M102a</t>
  </si>
  <si>
    <t>เครื่องสแกนเนอร์</t>
  </si>
  <si>
    <t xml:space="preserve">เครื่องปริ้น(ถ่ายเอกสารได้) ประจำห้องทันตกรรม 3-4 </t>
  </si>
  <si>
    <t xml:space="preserve">เครื่องสำรองไฟหน้าเคาส์เตอร์ </t>
  </si>
  <si>
    <t>อุปกรณ์กระจายสัญญาณไร้สาย (Access Point) แบบที่ 1</t>
  </si>
  <si>
    <t>อุปกรณ์กระจายสัญญาณไร้สาย (Access Point) แบบที่ 2</t>
  </si>
  <si>
    <t>เครื่องพิมพ์ชนิดหัวเข็ม (Dot Matrix )แบบแคร่สั้น</t>
  </si>
  <si>
    <t>อุปกรณ์จ่ายกระแสไฟ POE (วัสดุไฟฟ้า)</t>
  </si>
  <si>
    <t>เครื่องปริ้นเตอร์สี</t>
  </si>
  <si>
    <t>เครื่องพิมพ์ multifunction ชนิดเลเซอร์</t>
  </si>
  <si>
    <t>LAB</t>
  </si>
  <si>
    <t>วัยรุ่น</t>
  </si>
  <si>
    <t>ห้องฟัน</t>
  </si>
  <si>
    <t>ตึกสูงอายุ</t>
  </si>
  <si>
    <t>เภสัช</t>
  </si>
  <si>
    <t>Walker</t>
  </si>
  <si>
    <t>ไม้เท้าสามขา</t>
  </si>
  <si>
    <t>ER</t>
  </si>
  <si>
    <t>ทันตะ</t>
  </si>
  <si>
    <t>ประจำตำแหน่ง</t>
  </si>
  <si>
    <t>ตู้แช่แข็ง Sharp 9.5 คิว</t>
  </si>
  <si>
    <t>ทุกกลุ่มวัย พย/กส ทันต3</t>
  </si>
  <si>
    <t xml:space="preserve">โต๊ะทำงาน มีลิ้นชัก </t>
  </si>
  <si>
    <t>กล้องถ่ายภาพนิ่ง</t>
  </si>
  <si>
    <t>แทน ชั้น 3</t>
  </si>
  <si>
    <t>รถตู้โดยสาร 12 ที่นั่ง</t>
  </si>
  <si>
    <t>รอแผนปรับ</t>
  </si>
  <si>
    <t>รอปรับแผน</t>
  </si>
  <si>
    <t>ค่าบริการติดตั้งอินเตอร์เน็ต</t>
  </si>
  <si>
    <t>2 งาน</t>
  </si>
  <si>
    <t>ฝังเข็ม</t>
  </si>
  <si>
    <t>งานซ่อมบำรุงแฟลตและบ้านพัก</t>
  </si>
  <si>
    <t>- ซ่อมรางระบายน้ำฝนแฟลตและบ้านพัก</t>
  </si>
  <si>
    <t>งานซ่อมแซมหลังคาอาคาร</t>
  </si>
  <si>
    <t>งานปรับปรุงทาสีลานพระและระบบไฟฟ้า</t>
  </si>
  <si>
    <t>งานปรับปรุงติดตั้งประตูโรงเก็บเครื่องกำเนิดไฟฟ้า</t>
  </si>
  <si>
    <t>งานซ่อมบำรุงรางระบายน้ำฝนภายในศูนย์ฯ</t>
  </si>
  <si>
    <t>งานปรับปรุงห้องสมุด รพ. (สำนักงานทันตกรรม)</t>
  </si>
  <si>
    <t>งานปรับปรุงทาสีรั้วด้านหน้าศูนย์ฯ</t>
  </si>
  <si>
    <t>งานติดตั้งอ่างล้างมือ ห้องเปลี่ยนเสื้อผ้าสำหรับผู้ดูแลขยะติดเชื้อ</t>
  </si>
  <si>
    <t>งานปรับปรุงภูมิทัศน์หน้าห้องงานเวชศาสตร์ชันสูตรและอาคารส่งเสริมสุขภาพ ผสอ.</t>
  </si>
  <si>
    <t>LAB/ผสอ.</t>
  </si>
  <si>
    <t>เรือนลำดวน</t>
  </si>
  <si>
    <t>งานปรับปรุงหลังคาห้องน้ำสระน้ำเรือนลำดวน</t>
  </si>
  <si>
    <t>งานปรับปรุงท่อน้ำประปาภายในศูนย์ฯ</t>
  </si>
  <si>
    <t>1.3 ชั้นวางถังน้ำรอการบรรจุที่สูงจากพื้นไม่น้อยกว่า 60 เซนติเมตร สูง 2 ชั้น (120 ซม.)</t>
  </si>
  <si>
    <t>1.4ชั้นวางถังน้ำรอการบรรจุที่สูงจากพื้นไม่น้อยกว่า 60 เซนติเมตร สูง 2 ชั้น (120 ซม.)</t>
  </si>
  <si>
    <t xml:space="preserve">1.5 ไม้กวาดยางสำหรับรีดน้ำ </t>
  </si>
  <si>
    <t>1.6 ร่องหรือทางระบายน้ำภายในห้องผลิตน้ำดื่ม</t>
  </si>
  <si>
    <t>1.7 ฉากธรรมดา รุ่นทึบ ใบฉากกว้าง 85 มม. หนา 6 มม. ราคา ระหว่างห้องเครื่องกรองน้ำและห้องผลิตน้ำดื่ม</t>
  </si>
  <si>
    <t>งานปรับปรุงโรงผลิตน้ำดื่ม RO.</t>
  </si>
  <si>
    <t>- ซ่อมบำรุงหลังคาแฟลตและบ้านพัก</t>
  </si>
  <si>
    <t>1.8 ราวสำหรับแขวนชุดปฏิบัติงานของเจ้าหน้าที่</t>
  </si>
  <si>
    <t xml:space="preserve">1.1 งานอ่างล้างภาชนะ(ถังบรรจุน้ำดื่มขนาด 20 ลิตร) สูง 60 ซม. พร้อมก๊อกน้ำ
</t>
  </si>
  <si>
    <t xml:space="preserve">1.2 งานเครื่องล้างภาชนะ(ถังบรรจุน้ำดื่มขนาด 20 ลิตร) 
</t>
  </si>
  <si>
    <t>งานรื้อและปูพื้นกระเบื้องยางห้องประชุมชั้น 3 (อาคารสำนักงาน)</t>
  </si>
  <si>
    <t xml:space="preserve">2.1 เครื่องสูบน้ำพลังงานแสงอาทิตย์ </t>
  </si>
  <si>
    <t>2.2 ระบบเส้นท่อส่งน้ำยาว</t>
  </si>
  <si>
    <t>2.3 ป้ายชื่ออะคิลิค 60X80 ซม.</t>
  </si>
  <si>
    <t>3.1 ป้ายชื่ออะคิลิค 60X80 ซม.</t>
  </si>
  <si>
    <t>3.2 พันธุ์พืช</t>
  </si>
  <si>
    <t>3.3 วัสดุปลูก</t>
  </si>
  <si>
    <t>งานปรับปรุงภูมิทัศน์ทางซุ่มทางเดินสำนักงาน</t>
  </si>
  <si>
    <t>งานปรับปรุงศูนย์เรียนรู้ลดโลกร้อน</t>
  </si>
  <si>
    <t>งานปรับปรุงภายในสำนักงาน</t>
  </si>
  <si>
    <t>งานปรับปรุงช่องหน้าต่าง</t>
  </si>
  <si>
    <t>งานปรับปรุงภูมิทัศน์ต้นไม้ในบริเวณพื้นที่ใหม่ 5 ไร่</t>
  </si>
  <si>
    <t>งานตัดแต่งต้นไม้ภายในศูนย์ฯ</t>
  </si>
  <si>
    <t>รวมเงินทั้งสิ้น</t>
  </si>
  <si>
    <t>ค่าจ้างเหมาล้างทำความสะอาดเครื่องปรับอากาศ 2ครั้ง/ปี</t>
  </si>
  <si>
    <t>ค่าบำรุงรักษาระบบไฟฟ้าและซ่อมระบบโทรศัพท์ภายใน</t>
  </si>
  <si>
    <t>7 งาน</t>
  </si>
  <si>
    <t>ห้องสมุด สนง.ทันตกรรม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</si>
</sst>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32" x14ac:knownFonts="1">
    <font>
      <sz val="14"/>
      <color theme="1"/>
      <name val="Angsana New"/>
      <family val="2"/>
      <charset val="22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AngsanaUPC"/>
      <family val="1"/>
      <charset val="222"/>
    </font>
    <font>
      <b/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4"/>
      <color theme="1"/>
      <name val="Angsana New"/>
      <family val="2"/>
      <charset val="222"/>
    </font>
    <font>
      <sz val="11"/>
      <color rgb="FF000000"/>
      <name val="Calibri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8"/>
      <name val="TH SarabunPSK"/>
      <family val="2"/>
    </font>
    <font>
      <sz val="14"/>
      <name val="Calibri"/>
      <family val="2"/>
    </font>
    <font>
      <sz val="16"/>
      <color theme="1"/>
      <name val="TH SarabunPSK"/>
      <family val="2"/>
    </font>
    <font>
      <b/>
      <sz val="14"/>
      <color rgb="FFFF0000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rgb="FF00B050"/>
      <name val="TH SarabunPSK"/>
      <family val="2"/>
    </font>
    <font>
      <sz val="14"/>
      <color rgb="FFFF0000"/>
      <name val="TH SarabunPSK"/>
      <family val="2"/>
    </font>
    <font>
      <b/>
      <sz val="18"/>
      <color theme="0"/>
      <name val="TH SarabunPSK"/>
      <family val="2"/>
    </font>
    <font>
      <b/>
      <sz val="16"/>
      <color theme="0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1"/>
      <color theme="1"/>
      <name val="Tahoma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7" fillId="0" borderId="0"/>
    <xf numFmtId="0" fontId="10" fillId="0" borderId="0"/>
    <xf numFmtId="9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31" fillId="0" borderId="0"/>
  </cellStyleXfs>
  <cellXfs count="456">
    <xf numFmtId="0" fontId="0" fillId="0" borderId="0" xfId="0"/>
    <xf numFmtId="0" fontId="11" fillId="0" borderId="0" xfId="0" applyFont="1"/>
    <xf numFmtId="0" fontId="12" fillId="0" borderId="0" xfId="0" applyFont="1"/>
    <xf numFmtId="0" fontId="1" fillId="0" borderId="1" xfId="0" applyFont="1" applyBorder="1" applyAlignment="1">
      <alignment horizontal="center"/>
    </xf>
    <xf numFmtId="0" fontId="14" fillId="0" borderId="0" xfId="2" applyFont="1" applyBorder="1" applyAlignment="1">
      <alignment vertical="top" wrapText="1"/>
    </xf>
    <xf numFmtId="43" fontId="12" fillId="2" borderId="0" xfId="5" applyFont="1" applyFill="1"/>
    <xf numFmtId="43" fontId="12" fillId="0" borderId="0" xfId="5" applyFont="1"/>
    <xf numFmtId="17" fontId="11" fillId="0" borderId="1" xfId="5" applyNumberFormat="1" applyFont="1" applyBorder="1" applyAlignment="1">
      <alignment horizontal="center"/>
    </xf>
    <xf numFmtId="0" fontId="11" fillId="3" borderId="13" xfId="0" applyFont="1" applyFill="1" applyBorder="1"/>
    <xf numFmtId="43" fontId="11" fillId="3" borderId="6" xfId="5" applyFont="1" applyFill="1" applyBorder="1"/>
    <xf numFmtId="0" fontId="12" fillId="0" borderId="13" xfId="0" applyFont="1" applyBorder="1"/>
    <xf numFmtId="43" fontId="12" fillId="2" borderId="13" xfId="5" applyFont="1" applyFill="1" applyBorder="1"/>
    <xf numFmtId="43" fontId="12" fillId="0" borderId="13" xfId="5" applyFont="1" applyBorder="1"/>
    <xf numFmtId="43" fontId="12" fillId="0" borderId="14" xfId="5" applyFont="1" applyBorder="1"/>
    <xf numFmtId="187" fontId="1" fillId="0" borderId="13" xfId="1" applyNumberFormat="1" applyFont="1" applyBorder="1" applyAlignment="1">
      <alignment horizontal="center"/>
    </xf>
    <xf numFmtId="0" fontId="12" fillId="0" borderId="14" xfId="0" applyFont="1" applyBorder="1"/>
    <xf numFmtId="43" fontId="1" fillId="2" borderId="13" xfId="5" applyFont="1" applyFill="1" applyBorder="1" applyAlignment="1">
      <alignment horizontal="center"/>
    </xf>
    <xf numFmtId="0" fontId="1" fillId="0" borderId="3" xfId="0" applyFont="1" applyBorder="1"/>
    <xf numFmtId="43" fontId="1" fillId="2" borderId="3" xfId="5" applyFont="1" applyFill="1" applyBorder="1"/>
    <xf numFmtId="43" fontId="12" fillId="0" borderId="3" xfId="5" applyFont="1" applyBorder="1"/>
    <xf numFmtId="0" fontId="1" fillId="2" borderId="1" xfId="0" applyFont="1" applyFill="1" applyBorder="1" applyProtection="1"/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2" borderId="3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1" xfId="0" applyFont="1" applyBorder="1"/>
    <xf numFmtId="0" fontId="12" fillId="0" borderId="1" xfId="0" applyFont="1" applyBorder="1" applyAlignment="1">
      <alignment horizontal="center" vertical="top"/>
    </xf>
    <xf numFmtId="0" fontId="11" fillId="0" borderId="1" xfId="0" applyFont="1" applyBorder="1"/>
    <xf numFmtId="0" fontId="13" fillId="0" borderId="0" xfId="0" applyFont="1"/>
    <xf numFmtId="3" fontId="18" fillId="0" borderId="0" xfId="0" applyNumberFormat="1" applyFont="1" applyFill="1"/>
    <xf numFmtId="187" fontId="18" fillId="0" borderId="0" xfId="0" applyNumberFormat="1" applyFont="1" applyFill="1"/>
    <xf numFmtId="17" fontId="12" fillId="0" borderId="1" xfId="0" applyNumberFormat="1" applyFont="1" applyBorder="1" applyAlignment="1">
      <alignment horizontal="center"/>
    </xf>
    <xf numFmtId="43" fontId="12" fillId="0" borderId="13" xfId="5" applyFont="1" applyBorder="1" applyAlignment="1">
      <alignment horizontal="right"/>
    </xf>
    <xf numFmtId="0" fontId="1" fillId="0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/>
    </xf>
    <xf numFmtId="43" fontId="12" fillId="0" borderId="1" xfId="5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Border="1"/>
    <xf numFmtId="0" fontId="12" fillId="0" borderId="1" xfId="0" applyFont="1" applyFill="1" applyBorder="1" applyAlignment="1">
      <alignment horizontal="center" vertical="top"/>
    </xf>
    <xf numFmtId="0" fontId="14" fillId="0" borderId="0" xfId="2" applyFont="1" applyBorder="1" applyAlignment="1">
      <alignment horizontal="center" vertical="top" wrapText="1"/>
    </xf>
    <xf numFmtId="0" fontId="11" fillId="0" borderId="0" xfId="0" applyFont="1" applyFill="1"/>
    <xf numFmtId="0" fontId="4" fillId="0" borderId="3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7" fontId="12" fillId="0" borderId="1" xfId="0" applyNumberFormat="1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 vertical="top" wrapText="1"/>
    </xf>
    <xf numFmtId="43" fontId="11" fillId="0" borderId="0" xfId="0" applyNumberFormat="1" applyFont="1" applyFill="1"/>
    <xf numFmtId="0" fontId="1" fillId="0" borderId="1" xfId="0" applyFont="1" applyFill="1" applyBorder="1" applyAlignment="1">
      <alignment horizontal="center" vertical="top" wrapText="1"/>
    </xf>
    <xf numFmtId="4" fontId="1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2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6" xfId="0" applyFont="1" applyFill="1" applyBorder="1"/>
    <xf numFmtId="4" fontId="4" fillId="0" borderId="16" xfId="5" applyNumberFormat="1" applyFont="1" applyFill="1" applyBorder="1" applyAlignment="1">
      <alignment horizontal="center" vertical="center"/>
    </xf>
    <xf numFmtId="43" fontId="11" fillId="0" borderId="16" xfId="5" applyFont="1" applyFill="1" applyBorder="1"/>
    <xf numFmtId="0" fontId="12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1" fillId="0" borderId="3" xfId="0" applyFont="1" applyFill="1" applyBorder="1"/>
    <xf numFmtId="187" fontId="1" fillId="0" borderId="3" xfId="5" applyNumberFormat="1" applyFont="1" applyFill="1" applyBorder="1"/>
    <xf numFmtId="43" fontId="11" fillId="0" borderId="3" xfId="5" applyFont="1" applyFill="1" applyBorder="1"/>
    <xf numFmtId="0" fontId="11" fillId="0" borderId="1" xfId="0" applyFont="1" applyFill="1" applyBorder="1" applyAlignment="1">
      <alignment horizontal="center" vertical="top"/>
    </xf>
    <xf numFmtId="17" fontId="12" fillId="0" borderId="1" xfId="0" applyNumberFormat="1" applyFont="1" applyFill="1" applyBorder="1" applyAlignment="1">
      <alignment horizontal="center" vertical="top"/>
    </xf>
    <xf numFmtId="4" fontId="1" fillId="0" borderId="1" xfId="5" applyNumberFormat="1" applyFont="1" applyFill="1" applyBorder="1" applyAlignment="1">
      <alignment horizontal="center" vertical="center"/>
    </xf>
    <xf numFmtId="4" fontId="1" fillId="0" borderId="3" xfId="5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4" fontId="4" fillId="0" borderId="3" xfId="5" applyNumberFormat="1" applyFont="1" applyFill="1" applyBorder="1" applyAlignment="1">
      <alignment horizontal="center" vertical="center"/>
    </xf>
    <xf numFmtId="43" fontId="11" fillId="0" borderId="3" xfId="5" applyFont="1" applyFill="1" applyBorder="1" applyAlignment="1">
      <alignment horizontal="center" vertical="center"/>
    </xf>
    <xf numFmtId="43" fontId="12" fillId="0" borderId="16" xfId="5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1" fillId="0" borderId="20" xfId="0" applyFont="1" applyFill="1" applyBorder="1"/>
    <xf numFmtId="4" fontId="4" fillId="0" borderId="20" xfId="5" applyNumberFormat="1" applyFont="1" applyFill="1" applyBorder="1" applyAlignment="1">
      <alignment horizontal="center" vertical="center"/>
    </xf>
    <xf numFmtId="43" fontId="11" fillId="0" borderId="20" xfId="5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187" fontId="1" fillId="0" borderId="1" xfId="5" applyNumberFormat="1" applyFont="1" applyBorder="1"/>
    <xf numFmtId="0" fontId="19" fillId="0" borderId="1" xfId="2" applyFont="1" applyBorder="1"/>
    <xf numFmtId="0" fontId="13" fillId="4" borderId="0" xfId="0" applyFont="1" applyFill="1" applyAlignment="1">
      <alignment horizontal="center" vertical="center"/>
    </xf>
    <xf numFmtId="0" fontId="21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4" fontId="6" fillId="5" borderId="1" xfId="0" applyNumberFormat="1" applyFont="1" applyFill="1" applyBorder="1" applyProtection="1">
      <protection locked="0"/>
    </xf>
    <xf numFmtId="4" fontId="22" fillId="5" borderId="1" xfId="0" applyNumberFormat="1" applyFont="1" applyFill="1" applyBorder="1" applyProtection="1">
      <protection locked="0"/>
    </xf>
    <xf numFmtId="0" fontId="22" fillId="0" borderId="1" xfId="0" applyFont="1" applyBorder="1" applyAlignment="1">
      <alignment horizontal="center"/>
    </xf>
    <xf numFmtId="0" fontId="12" fillId="0" borderId="0" xfId="0" applyFont="1" applyFill="1" applyProtection="1"/>
    <xf numFmtId="0" fontId="12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3" fontId="12" fillId="0" borderId="0" xfId="0" applyNumberFormat="1" applyFont="1" applyAlignment="1" applyProtection="1">
      <alignment horizontal="center"/>
    </xf>
    <xf numFmtId="3" fontId="12" fillId="0" borderId="0" xfId="0" applyNumberFormat="1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/>
    <xf numFmtId="0" fontId="24" fillId="0" borderId="1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/>
    </xf>
    <xf numFmtId="3" fontId="12" fillId="0" borderId="4" xfId="0" applyNumberFormat="1" applyFont="1" applyBorder="1" applyAlignment="1" applyProtection="1">
      <alignment horizontal="center"/>
    </xf>
    <xf numFmtId="3" fontId="12" fillId="0" borderId="4" xfId="0" applyNumberFormat="1" applyFont="1" applyFill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/>
    </xf>
    <xf numFmtId="0" fontId="12" fillId="0" borderId="5" xfId="0" applyFont="1" applyFill="1" applyBorder="1" applyAlignment="1" applyProtection="1">
      <alignment horizontal="center"/>
    </xf>
    <xf numFmtId="0" fontId="12" fillId="0" borderId="5" xfId="0" applyFont="1" applyFill="1" applyBorder="1" applyProtection="1"/>
    <xf numFmtId="0" fontId="13" fillId="0" borderId="17" xfId="0" applyFont="1" applyBorder="1" applyAlignment="1" applyProtection="1">
      <alignment horizontal="left"/>
    </xf>
    <xf numFmtId="0" fontId="13" fillId="6" borderId="1" xfId="0" applyFont="1" applyFill="1" applyBorder="1" applyAlignment="1" applyProtection="1">
      <alignment horizontal="center"/>
    </xf>
    <xf numFmtId="0" fontId="13" fillId="0" borderId="18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/>
    </xf>
    <xf numFmtId="3" fontId="12" fillId="0" borderId="18" xfId="0" applyNumberFormat="1" applyFont="1" applyBorder="1" applyAlignment="1" applyProtection="1">
      <alignment horizontal="center"/>
    </xf>
    <xf numFmtId="3" fontId="12" fillId="0" borderId="18" xfId="0" applyNumberFormat="1" applyFont="1" applyFill="1" applyBorder="1" applyAlignment="1" applyProtection="1">
      <alignment horizontal="center"/>
    </xf>
    <xf numFmtId="0" fontId="12" fillId="0" borderId="18" xfId="0" applyFont="1" applyFill="1" applyBorder="1" applyAlignment="1" applyProtection="1">
      <alignment horizontal="center"/>
    </xf>
    <xf numFmtId="0" fontId="12" fillId="0" borderId="19" xfId="0" applyFont="1" applyFill="1" applyBorder="1" applyAlignment="1" applyProtection="1">
      <alignment horizontal="center"/>
    </xf>
    <xf numFmtId="0" fontId="12" fillId="0" borderId="19" xfId="0" applyFont="1" applyFill="1" applyBorder="1" applyProtection="1"/>
    <xf numFmtId="0" fontId="1" fillId="0" borderId="1" xfId="0" applyNumberFormat="1" applyFont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</xf>
    <xf numFmtId="3" fontId="12" fillId="0" borderId="1" xfId="0" applyNumberFormat="1" applyFont="1" applyFill="1" applyBorder="1" applyAlignment="1" applyProtection="1">
      <alignment horizontal="center" vertical="center"/>
    </xf>
    <xf numFmtId="3" fontId="12" fillId="0" borderId="1" xfId="0" applyNumberFormat="1" applyFont="1" applyFill="1" applyBorder="1" applyAlignment="1" applyProtection="1">
      <alignment horizontal="center" vertical="center"/>
      <protection locked="0"/>
    </xf>
    <xf numFmtId="4" fontId="1" fillId="0" borderId="1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4" fontId="12" fillId="0" borderId="1" xfId="0" applyNumberFormat="1" applyFont="1" applyFill="1" applyBorder="1" applyAlignment="1" applyProtection="1">
      <alignment horizontal="center"/>
      <protection locked="0"/>
    </xf>
    <xf numFmtId="3" fontId="12" fillId="0" borderId="19" xfId="0" applyNumberFormat="1" applyFont="1" applyFill="1" applyBorder="1" applyAlignment="1" applyProtection="1">
      <alignment horizontal="center" vertical="center"/>
      <protection locked="0"/>
    </xf>
    <xf numFmtId="4" fontId="12" fillId="0" borderId="3" xfId="0" applyNumberFormat="1" applyFont="1" applyFill="1" applyBorder="1" applyAlignment="1" applyProtection="1">
      <alignment horizontal="center"/>
      <protection locked="0"/>
    </xf>
    <xf numFmtId="4" fontId="12" fillId="0" borderId="1" xfId="0" applyNumberFormat="1" applyFont="1" applyFill="1" applyBorder="1" applyAlignment="1" applyProtection="1">
      <alignment horizontal="center" vertical="center"/>
      <protection locked="0"/>
    </xf>
    <xf numFmtId="2" fontId="12" fillId="0" borderId="0" xfId="0" applyNumberFormat="1" applyFont="1" applyFill="1" applyProtection="1"/>
    <xf numFmtId="4" fontId="25" fillId="0" borderId="1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 vertical="center"/>
    </xf>
    <xf numFmtId="0" fontId="12" fillId="0" borderId="0" xfId="0" applyFont="1" applyFill="1" applyBorder="1" applyProtection="1"/>
    <xf numFmtId="0" fontId="12" fillId="0" borderId="0" xfId="0" applyFont="1" applyBorder="1" applyProtection="1"/>
    <xf numFmtId="0" fontId="1" fillId="0" borderId="1" xfId="0" applyFont="1" applyBorder="1" applyAlignment="1" applyProtection="1">
      <alignment horizontal="left" vertical="center"/>
    </xf>
    <xf numFmtId="3" fontId="1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/>
    </xf>
    <xf numFmtId="3" fontId="17" fillId="0" borderId="1" xfId="0" applyNumberFormat="1" applyFont="1" applyBorder="1" applyAlignment="1" applyProtection="1">
      <alignment horizontal="center" vertical="center"/>
    </xf>
    <xf numFmtId="3" fontId="17" fillId="0" borderId="1" xfId="0" applyNumberFormat="1" applyFont="1" applyFill="1" applyBorder="1" applyAlignment="1" applyProtection="1">
      <alignment horizontal="center" vertical="center"/>
    </xf>
    <xf numFmtId="4" fontId="17" fillId="0" borderId="1" xfId="0" applyNumberFormat="1" applyFont="1" applyFill="1" applyBorder="1" applyAlignment="1" applyProtection="1">
      <alignment horizontal="center"/>
    </xf>
    <xf numFmtId="4" fontId="11" fillId="0" borderId="1" xfId="0" applyNumberFormat="1" applyFont="1" applyFill="1" applyBorder="1" applyAlignment="1" applyProtection="1">
      <alignment horizontal="center"/>
      <protection locked="0"/>
    </xf>
    <xf numFmtId="3" fontId="11" fillId="0" borderId="19" xfId="0" applyNumberFormat="1" applyFont="1" applyFill="1" applyBorder="1" applyAlignment="1" applyProtection="1">
      <alignment horizontal="center" vertical="center"/>
      <protection locked="0"/>
    </xf>
    <xf numFmtId="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/>
    <xf numFmtId="3" fontId="12" fillId="0" borderId="1" xfId="0" applyNumberFormat="1" applyFont="1" applyBorder="1" applyAlignment="1" applyProtection="1">
      <alignment horizontal="center" vertical="center"/>
    </xf>
    <xf numFmtId="4" fontId="12" fillId="0" borderId="1" xfId="0" applyNumberFormat="1" applyFont="1" applyFill="1" applyBorder="1" applyAlignment="1" applyProtection="1">
      <alignment horizontal="center"/>
    </xf>
    <xf numFmtId="0" fontId="13" fillId="6" borderId="1" xfId="0" applyFont="1" applyFill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/>
    </xf>
    <xf numFmtId="3" fontId="12" fillId="0" borderId="1" xfId="0" applyNumberFormat="1" applyFont="1" applyFill="1" applyBorder="1" applyAlignment="1" applyProtection="1">
      <alignment horizontal="center"/>
    </xf>
    <xf numFmtId="3" fontId="17" fillId="0" borderId="1" xfId="0" applyNumberFormat="1" applyFont="1" applyFill="1" applyBorder="1" applyAlignment="1" applyProtection="1">
      <alignment horizontal="center"/>
    </xf>
    <xf numFmtId="0" fontId="17" fillId="0" borderId="0" xfId="0" applyFont="1" applyFill="1" applyProtection="1"/>
    <xf numFmtId="0" fontId="17" fillId="0" borderId="0" xfId="0" applyFont="1" applyProtection="1"/>
    <xf numFmtId="0" fontId="11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/>
    <xf numFmtId="0" fontId="15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3" fontId="12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" xfId="6" applyFont="1" applyFill="1" applyBorder="1" applyProtection="1"/>
    <xf numFmtId="0" fontId="1" fillId="0" borderId="1" xfId="6" applyFont="1" applyFill="1" applyBorder="1" applyAlignment="1" applyProtection="1">
      <alignment horizontal="center" vertical="center"/>
    </xf>
    <xf numFmtId="0" fontId="1" fillId="0" borderId="1" xfId="6" applyFont="1" applyFill="1" applyBorder="1" applyAlignment="1" applyProtection="1">
      <alignment horizontal="center"/>
    </xf>
    <xf numFmtId="4" fontId="1" fillId="0" borderId="1" xfId="6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3" fontId="13" fillId="0" borderId="1" xfId="0" applyNumberFormat="1" applyFont="1" applyFill="1" applyBorder="1" applyAlignment="1" applyProtection="1">
      <alignment horizontal="center" vertical="center"/>
    </xf>
    <xf numFmtId="3" fontId="13" fillId="0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 applyProtection="1">
      <alignment horizontal="center"/>
    </xf>
    <xf numFmtId="3" fontId="2" fillId="0" borderId="1" xfId="0" applyNumberFormat="1" applyFont="1" applyFill="1" applyBorder="1" applyAlignment="1" applyProtection="1">
      <alignment horizontal="center"/>
    </xf>
    <xf numFmtId="4" fontId="13" fillId="0" borderId="1" xfId="0" applyNumberFormat="1" applyFont="1" applyFill="1" applyBorder="1" applyAlignment="1" applyProtection="1">
      <alignment horizontal="center"/>
      <protection locked="0"/>
    </xf>
    <xf numFmtId="4" fontId="13" fillId="0" borderId="8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/>
    <xf numFmtId="0" fontId="13" fillId="0" borderId="2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/>
    </xf>
    <xf numFmtId="3" fontId="12" fillId="0" borderId="7" xfId="0" applyNumberFormat="1" applyFont="1" applyBorder="1" applyAlignment="1" applyProtection="1">
      <alignment horizontal="center" vertical="center"/>
    </xf>
    <xf numFmtId="3" fontId="12" fillId="0" borderId="7" xfId="0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Fill="1" applyBorder="1" applyAlignment="1" applyProtection="1">
      <alignment horizontal="center" vertical="center"/>
      <protection locked="0"/>
    </xf>
    <xf numFmtId="4" fontId="12" fillId="0" borderId="7" xfId="0" applyNumberFormat="1" applyFont="1" applyFill="1" applyBorder="1" applyAlignment="1" applyProtection="1">
      <alignment horizontal="center"/>
    </xf>
    <xf numFmtId="3" fontId="12" fillId="0" borderId="7" xfId="0" applyNumberFormat="1" applyFont="1" applyFill="1" applyBorder="1" applyAlignment="1" applyProtection="1">
      <alignment horizontal="center"/>
    </xf>
    <xf numFmtId="4" fontId="12" fillId="0" borderId="7" xfId="0" applyNumberFormat="1" applyFont="1" applyFill="1" applyBorder="1" applyAlignment="1" applyProtection="1">
      <alignment horizontal="center"/>
      <protection locked="0"/>
    </xf>
    <xf numFmtId="4" fontId="12" fillId="0" borderId="7" xfId="0" applyNumberFormat="1" applyFont="1" applyFill="1" applyBorder="1" applyAlignment="1" applyProtection="1">
      <alignment horizontal="center" vertical="center"/>
      <protection locked="0"/>
    </xf>
    <xf numFmtId="4" fontId="12" fillId="0" borderId="8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Border="1" applyAlignment="1" applyProtection="1">
      <alignment horizontal="center"/>
    </xf>
    <xf numFmtId="0" fontId="1" fillId="0" borderId="3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/>
    </xf>
    <xf numFmtId="3" fontId="12" fillId="0" borderId="3" xfId="0" applyNumberFormat="1" applyFont="1" applyFill="1" applyBorder="1" applyAlignment="1" applyProtection="1">
      <alignment horizontal="center" vertical="center"/>
    </xf>
    <xf numFmtId="3" fontId="12" fillId="0" borderId="3" xfId="0" applyNumberFormat="1" applyFont="1" applyFill="1" applyBorder="1" applyAlignment="1" applyProtection="1">
      <alignment horizontal="center" vertical="center"/>
      <protection locked="0"/>
    </xf>
    <xf numFmtId="4" fontId="1" fillId="0" borderId="3" xfId="0" applyNumberFormat="1" applyFont="1" applyFill="1" applyBorder="1" applyAlignment="1" applyProtection="1">
      <alignment horizontal="center"/>
    </xf>
    <xf numFmtId="3" fontId="1" fillId="0" borderId="3" xfId="0" applyNumberFormat="1" applyFont="1" applyFill="1" applyBorder="1" applyAlignment="1" applyProtection="1">
      <alignment horizontal="center"/>
    </xf>
    <xf numFmtId="4" fontId="12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/>
    </xf>
    <xf numFmtId="3" fontId="17" fillId="0" borderId="4" xfId="0" applyNumberFormat="1" applyFont="1" applyBorder="1" applyAlignment="1" applyProtection="1">
      <alignment horizontal="center" vertical="center"/>
    </xf>
    <xf numFmtId="3" fontId="17" fillId="0" borderId="4" xfId="0" applyNumberFormat="1" applyFont="1" applyFill="1" applyBorder="1" applyAlignment="1" applyProtection="1">
      <alignment horizontal="center" vertical="center"/>
    </xf>
    <xf numFmtId="4" fontId="17" fillId="0" borderId="4" xfId="0" applyNumberFormat="1" applyFont="1" applyFill="1" applyBorder="1" applyAlignment="1" applyProtection="1">
      <alignment horizontal="center"/>
    </xf>
    <xf numFmtId="4" fontId="13" fillId="0" borderId="6" xfId="0" applyNumberFormat="1" applyFont="1" applyFill="1" applyBorder="1" applyAlignment="1" applyProtection="1">
      <alignment horizontal="center"/>
      <protection locked="0"/>
    </xf>
    <xf numFmtId="0" fontId="24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/>
    </xf>
    <xf numFmtId="3" fontId="12" fillId="0" borderId="10" xfId="0" applyNumberFormat="1" applyFont="1" applyBorder="1" applyAlignment="1" applyProtection="1">
      <alignment horizontal="center" vertical="center"/>
    </xf>
    <xf numFmtId="3" fontId="12" fillId="0" borderId="10" xfId="0" applyNumberFormat="1" applyFont="1" applyFill="1" applyBorder="1" applyAlignment="1" applyProtection="1">
      <alignment horizontal="center" vertical="center"/>
    </xf>
    <xf numFmtId="4" fontId="12" fillId="0" borderId="10" xfId="0" applyNumberFormat="1" applyFont="1" applyFill="1" applyBorder="1" applyAlignment="1" applyProtection="1">
      <alignment horizontal="center"/>
    </xf>
    <xf numFmtId="4" fontId="28" fillId="0" borderId="11" xfId="0" applyNumberFormat="1" applyFont="1" applyFill="1" applyBorder="1" applyAlignment="1" applyProtection="1">
      <alignment horizontal="center" vertical="center"/>
      <protection locked="0"/>
    </xf>
    <xf numFmtId="4" fontId="27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5" fillId="0" borderId="0" xfId="0" applyFont="1"/>
    <xf numFmtId="0" fontId="4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19" fillId="9" borderId="1" xfId="0" applyNumberFormat="1" applyFont="1" applyFill="1" applyBorder="1" applyAlignment="1">
      <alignment vertical="center"/>
    </xf>
    <xf numFmtId="4" fontId="19" fillId="0" borderId="1" xfId="0" applyNumberFormat="1" applyFont="1" applyBorder="1" applyAlignment="1">
      <alignment vertical="center"/>
    </xf>
    <xf numFmtId="4" fontId="19" fillId="9" borderId="1" xfId="0" applyNumberFormat="1" applyFont="1" applyFill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4" fontId="19" fillId="0" borderId="1" xfId="0" applyNumberFormat="1" applyFont="1" applyFill="1" applyBorder="1" applyAlignment="1">
      <alignment horizontal="right" vertical="center"/>
    </xf>
    <xf numFmtId="4" fontId="29" fillId="9" borderId="1" xfId="0" applyNumberFormat="1" applyFont="1" applyFill="1" applyBorder="1" applyAlignment="1">
      <alignment vertical="center"/>
    </xf>
    <xf numFmtId="4" fontId="29" fillId="0" borderId="1" xfId="0" applyNumberFormat="1" applyFont="1" applyFill="1" applyBorder="1" applyAlignment="1">
      <alignment vertical="center"/>
    </xf>
    <xf numFmtId="4" fontId="30" fillId="9" borderId="1" xfId="0" applyNumberFormat="1" applyFont="1" applyFill="1" applyBorder="1" applyAlignment="1">
      <alignment vertical="center"/>
    </xf>
    <xf numFmtId="4" fontId="30" fillId="0" borderId="1" xfId="0" applyNumberFormat="1" applyFont="1" applyFill="1" applyBorder="1" applyAlignment="1">
      <alignment vertical="center"/>
    </xf>
    <xf numFmtId="4" fontId="4" fillId="9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/>
    <xf numFmtId="0" fontId="19" fillId="0" borderId="1" xfId="2" applyFont="1" applyBorder="1" applyAlignment="1">
      <alignment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17" fontId="12" fillId="0" borderId="6" xfId="0" applyNumberFormat="1" applyFont="1" applyFill="1" applyBorder="1" applyAlignment="1">
      <alignment horizontal="center"/>
    </xf>
    <xf numFmtId="4" fontId="12" fillId="0" borderId="6" xfId="0" applyNumberFormat="1" applyFont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center" vertical="top"/>
    </xf>
    <xf numFmtId="17" fontId="12" fillId="0" borderId="6" xfId="0" applyNumberFormat="1" applyFont="1" applyFill="1" applyBorder="1" applyAlignment="1">
      <alignment horizontal="center" vertical="top"/>
    </xf>
    <xf numFmtId="43" fontId="12" fillId="0" borderId="6" xfId="5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" fillId="2" borderId="1" xfId="7" applyFont="1" applyFill="1" applyBorder="1"/>
    <xf numFmtId="0" fontId="1" fillId="0" borderId="1" xfId="2" applyFont="1" applyFill="1" applyBorder="1"/>
    <xf numFmtId="0" fontId="12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 vertical="top" wrapText="1"/>
    </xf>
    <xf numFmtId="4" fontId="1" fillId="10" borderId="1" xfId="0" applyNumberFormat="1" applyFont="1" applyFill="1" applyBorder="1" applyAlignment="1">
      <alignment horizontal="center" vertical="top" wrapText="1"/>
    </xf>
    <xf numFmtId="0" fontId="11" fillId="10" borderId="1" xfId="0" applyFont="1" applyFill="1" applyBorder="1" applyAlignment="1">
      <alignment horizontal="center"/>
    </xf>
    <xf numFmtId="17" fontId="12" fillId="10" borderId="1" xfId="0" applyNumberFormat="1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 vertical="top"/>
    </xf>
    <xf numFmtId="4" fontId="12" fillId="10" borderId="1" xfId="0" applyNumberFormat="1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 wrapText="1"/>
    </xf>
    <xf numFmtId="43" fontId="11" fillId="10" borderId="0" xfId="0" applyNumberFormat="1" applyFont="1" applyFill="1"/>
    <xf numFmtId="4" fontId="12" fillId="10" borderId="6" xfId="0" applyNumberFormat="1" applyFont="1" applyFill="1" applyBorder="1" applyAlignment="1">
      <alignment horizontal="center" vertical="top" wrapText="1"/>
    </xf>
    <xf numFmtId="0" fontId="11" fillId="10" borderId="6" xfId="0" applyFont="1" applyFill="1" applyBorder="1" applyAlignment="1">
      <alignment horizontal="center"/>
    </xf>
    <xf numFmtId="17" fontId="12" fillId="10" borderId="6" xfId="0" applyNumberFormat="1" applyFont="1" applyFill="1" applyBorder="1" applyAlignment="1">
      <alignment horizontal="center"/>
    </xf>
    <xf numFmtId="0" fontId="12" fillId="10" borderId="6" xfId="0" applyFont="1" applyFill="1" applyBorder="1" applyAlignment="1">
      <alignment horizontal="center" vertical="top"/>
    </xf>
    <xf numFmtId="0" fontId="1" fillId="10" borderId="6" xfId="0" applyFont="1" applyFill="1" applyBorder="1" applyAlignment="1">
      <alignment horizontal="center"/>
    </xf>
    <xf numFmtId="0" fontId="1" fillId="10" borderId="1" xfId="7" applyFont="1" applyFill="1" applyBorder="1"/>
    <xf numFmtId="17" fontId="12" fillId="10" borderId="1" xfId="0" applyNumberFormat="1" applyFont="1" applyFill="1" applyBorder="1" applyAlignment="1">
      <alignment horizontal="center" vertical="top"/>
    </xf>
    <xf numFmtId="0" fontId="12" fillId="10" borderId="3" xfId="0" applyFont="1" applyFill="1" applyBorder="1" applyAlignment="1">
      <alignment horizontal="center" vertical="top"/>
    </xf>
    <xf numFmtId="0" fontId="11" fillId="10" borderId="0" xfId="0" applyFont="1" applyFill="1"/>
    <xf numFmtId="0" fontId="12" fillId="2" borderId="1" xfId="0" applyFont="1" applyFill="1" applyBorder="1" applyAlignment="1">
      <alignment horizontal="center" vertical="top"/>
    </xf>
    <xf numFmtId="0" fontId="1" fillId="2" borderId="1" xfId="0" applyFont="1" applyFill="1" applyBorder="1"/>
    <xf numFmtId="0" fontId="12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/>
    </xf>
    <xf numFmtId="17" fontId="12" fillId="2" borderId="6" xfId="0" applyNumberFormat="1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center" vertical="top" wrapText="1"/>
    </xf>
    <xf numFmtId="0" fontId="11" fillId="2" borderId="0" xfId="0" applyFont="1" applyFill="1"/>
    <xf numFmtId="0" fontId="1" fillId="1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 wrapText="1"/>
    </xf>
    <xf numFmtId="43" fontId="12" fillId="10" borderId="1" xfId="5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top"/>
    </xf>
    <xf numFmtId="0" fontId="11" fillId="10" borderId="1" xfId="0" applyFont="1" applyFill="1" applyBorder="1" applyAlignment="1">
      <alignment horizontal="center" vertical="top"/>
    </xf>
    <xf numFmtId="43" fontId="12" fillId="10" borderId="1" xfId="5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right"/>
    </xf>
    <xf numFmtId="43" fontId="12" fillId="10" borderId="1" xfId="5" applyFont="1" applyFill="1" applyBorder="1" applyAlignment="1">
      <alignment horizontal="center" vertical="top"/>
    </xf>
    <xf numFmtId="0" fontId="1" fillId="10" borderId="6" xfId="0" applyFont="1" applyFill="1" applyBorder="1" applyAlignment="1">
      <alignment horizontal="center" vertical="top"/>
    </xf>
    <xf numFmtId="0" fontId="1" fillId="10" borderId="6" xfId="0" applyFont="1" applyFill="1" applyBorder="1" applyAlignment="1">
      <alignment horizontal="right" vertical="top"/>
    </xf>
    <xf numFmtId="0" fontId="11" fillId="10" borderId="6" xfId="0" applyFont="1" applyFill="1" applyBorder="1" applyAlignment="1">
      <alignment horizontal="center" vertical="top"/>
    </xf>
    <xf numFmtId="17" fontId="12" fillId="10" borderId="6" xfId="0" applyNumberFormat="1" applyFont="1" applyFill="1" applyBorder="1" applyAlignment="1">
      <alignment horizontal="center" vertical="top"/>
    </xf>
    <xf numFmtId="43" fontId="12" fillId="10" borderId="6" xfId="5" applyFont="1" applyFill="1" applyBorder="1" applyAlignment="1">
      <alignment horizontal="center" vertical="top" wrapText="1"/>
    </xf>
    <xf numFmtId="0" fontId="19" fillId="10" borderId="1" xfId="2" applyFont="1" applyFill="1" applyBorder="1"/>
    <xf numFmtId="0" fontId="12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0" fontId="12" fillId="11" borderId="1" xfId="0" applyFont="1" applyFill="1" applyBorder="1" applyAlignment="1">
      <alignment horizontal="center" vertical="top"/>
    </xf>
    <xf numFmtId="17" fontId="12" fillId="11" borderId="1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 vertical="top" wrapText="1"/>
    </xf>
    <xf numFmtId="187" fontId="1" fillId="11" borderId="1" xfId="5" applyNumberFormat="1" applyFont="1" applyFill="1" applyBorder="1" applyAlignment="1">
      <alignment horizontal="center" vertical="center"/>
    </xf>
    <xf numFmtId="0" fontId="11" fillId="11" borderId="0" xfId="0" applyFont="1" applyFill="1"/>
    <xf numFmtId="0" fontId="19" fillId="11" borderId="1" xfId="2" applyFont="1" applyFill="1" applyBorder="1"/>
    <xf numFmtId="0" fontId="1" fillId="11" borderId="6" xfId="0" applyFont="1" applyFill="1" applyBorder="1" applyAlignment="1">
      <alignment horizontal="center" vertical="top"/>
    </xf>
    <xf numFmtId="0" fontId="1" fillId="11" borderId="6" xfId="0" applyFont="1" applyFill="1" applyBorder="1" applyAlignment="1">
      <alignment horizontal="right" vertical="top"/>
    </xf>
    <xf numFmtId="0" fontId="11" fillId="11" borderId="6" xfId="0" applyFont="1" applyFill="1" applyBorder="1" applyAlignment="1">
      <alignment horizontal="center" vertical="top"/>
    </xf>
    <xf numFmtId="17" fontId="12" fillId="11" borderId="6" xfId="0" applyNumberFormat="1" applyFont="1" applyFill="1" applyBorder="1" applyAlignment="1">
      <alignment horizontal="center" vertical="top"/>
    </xf>
    <xf numFmtId="43" fontId="12" fillId="11" borderId="6" xfId="5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horizontal="right" vertical="top"/>
    </xf>
    <xf numFmtId="0" fontId="11" fillId="11" borderId="1" xfId="0" applyFont="1" applyFill="1" applyBorder="1" applyAlignment="1">
      <alignment horizontal="center" vertical="top"/>
    </xf>
    <xf numFmtId="17" fontId="12" fillId="11" borderId="1" xfId="0" applyNumberFormat="1" applyFont="1" applyFill="1" applyBorder="1" applyAlignment="1">
      <alignment horizontal="center" vertical="top"/>
    </xf>
    <xf numFmtId="43" fontId="12" fillId="11" borderId="1" xfId="5" applyFont="1" applyFill="1" applyBorder="1" applyAlignment="1">
      <alignment horizontal="center" vertical="top"/>
    </xf>
    <xf numFmtId="43" fontId="12" fillId="11" borderId="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/>
    </xf>
    <xf numFmtId="43" fontId="12" fillId="2" borderId="1" xfId="5" applyFont="1" applyFill="1" applyBorder="1" applyAlignment="1">
      <alignment horizontal="center" vertical="top"/>
    </xf>
    <xf numFmtId="3" fontId="19" fillId="10" borderId="1" xfId="2" applyNumberFormat="1" applyFont="1" applyFill="1" applyBorder="1"/>
    <xf numFmtId="0" fontId="17" fillId="10" borderId="1" xfId="0" applyFont="1" applyFill="1" applyBorder="1"/>
    <xf numFmtId="0" fontId="0" fillId="10" borderId="0" xfId="0" applyFill="1"/>
    <xf numFmtId="0" fontId="12" fillId="10" borderId="2" xfId="0" applyFont="1" applyFill="1" applyBorder="1" applyAlignment="1">
      <alignment horizontal="center" vertical="top"/>
    </xf>
    <xf numFmtId="0" fontId="12" fillId="10" borderId="7" xfId="0" applyFont="1" applyFill="1" applyBorder="1" applyAlignment="1">
      <alignment horizontal="center" vertical="top"/>
    </xf>
    <xf numFmtId="0" fontId="12" fillId="10" borderId="7" xfId="0" applyFont="1" applyFill="1" applyBorder="1" applyAlignment="1">
      <alignment horizontal="center"/>
    </xf>
    <xf numFmtId="17" fontId="12" fillId="10" borderId="7" xfId="0" applyNumberFormat="1" applyFont="1" applyFill="1" applyBorder="1" applyAlignment="1">
      <alignment horizontal="center"/>
    </xf>
    <xf numFmtId="17" fontId="12" fillId="10" borderId="8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3" fontId="11" fillId="0" borderId="1" xfId="5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/>
    <xf numFmtId="49" fontId="12" fillId="0" borderId="1" xfId="0" applyNumberFormat="1" applyFont="1" applyBorder="1"/>
    <xf numFmtId="49" fontId="12" fillId="0" borderId="1" xfId="0" applyNumberFormat="1" applyFont="1" applyBorder="1" applyAlignment="1">
      <alignment vertical="top" wrapText="1"/>
    </xf>
    <xf numFmtId="0" fontId="19" fillId="10" borderId="1" xfId="2" applyFont="1" applyFill="1" applyBorder="1" applyAlignment="1">
      <alignment horizontal="center"/>
    </xf>
    <xf numFmtId="0" fontId="19" fillId="0" borderId="1" xfId="2" applyFont="1" applyBorder="1" applyAlignment="1">
      <alignment horizontal="center"/>
    </xf>
    <xf numFmtId="0" fontId="19" fillId="0" borderId="1" xfId="2" applyNumberFormat="1" applyFont="1" applyBorder="1" applyAlignment="1">
      <alignment wrapText="1"/>
    </xf>
    <xf numFmtId="0" fontId="1" fillId="0" borderId="1" xfId="2" applyFont="1" applyBorder="1" applyAlignment="1">
      <alignment horizontal="center" vertical="top"/>
    </xf>
    <xf numFmtId="3" fontId="1" fillId="0" borderId="1" xfId="2" applyNumberFormat="1" applyFont="1" applyBorder="1" applyAlignment="1">
      <alignment horizontal="center" vertical="top"/>
    </xf>
    <xf numFmtId="3" fontId="1" fillId="2" borderId="1" xfId="2" applyNumberFormat="1" applyFont="1" applyFill="1" applyBorder="1" applyAlignment="1">
      <alignment horizontal="center" vertical="top"/>
    </xf>
    <xf numFmtId="3" fontId="19" fillId="0" borderId="1" xfId="2" applyNumberFormat="1" applyFont="1" applyBorder="1" applyAlignment="1">
      <alignment horizontal="center"/>
    </xf>
    <xf numFmtId="3" fontId="19" fillId="11" borderId="1" xfId="2" applyNumberFormat="1" applyFont="1" applyFill="1" applyBorder="1"/>
    <xf numFmtId="0" fontId="19" fillId="2" borderId="1" xfId="2" applyFont="1" applyFill="1" applyBorder="1"/>
    <xf numFmtId="0" fontId="12" fillId="0" borderId="0" xfId="0" applyFont="1" applyFill="1"/>
    <xf numFmtId="43" fontId="11" fillId="0" borderId="0" xfId="5" applyFont="1" applyFill="1"/>
    <xf numFmtId="49" fontId="12" fillId="0" borderId="1" xfId="0" applyNumberFormat="1" applyFont="1" applyBorder="1" applyAlignment="1"/>
    <xf numFmtId="49" fontId="21" fillId="0" borderId="1" xfId="0" applyNumberFormat="1" applyFont="1" applyBorder="1" applyAlignment="1"/>
    <xf numFmtId="0" fontId="12" fillId="0" borderId="0" xfId="0" applyFont="1" applyAlignment="1">
      <alignment horizontal="center"/>
    </xf>
    <xf numFmtId="187" fontId="12" fillId="0" borderId="1" xfId="5" applyNumberFormat="1" applyFont="1" applyBorder="1" applyAlignment="1">
      <alignment horizontal="right"/>
    </xf>
    <xf numFmtId="187" fontId="12" fillId="0" borderId="1" xfId="5" applyNumberFormat="1" applyFont="1" applyBorder="1"/>
    <xf numFmtId="0" fontId="1" fillId="0" borderId="1" xfId="0" applyFont="1" applyBorder="1"/>
    <xf numFmtId="187" fontId="11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7" fillId="2" borderId="1" xfId="0" applyFont="1" applyFill="1" applyBorder="1"/>
    <xf numFmtId="0" fontId="0" fillId="2" borderId="0" xfId="0" applyFont="1" applyFill="1"/>
    <xf numFmtId="17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top"/>
    </xf>
    <xf numFmtId="187" fontId="1" fillId="0" borderId="1" xfId="5" applyNumberFormat="1" applyFont="1" applyBorder="1" applyAlignment="1">
      <alignment horizontal="right"/>
    </xf>
    <xf numFmtId="187" fontId="1" fillId="0" borderId="1" xfId="1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vertical="top"/>
    </xf>
    <xf numFmtId="4" fontId="12" fillId="10" borderId="1" xfId="0" applyNumberFormat="1" applyFont="1" applyFill="1" applyBorder="1" applyAlignment="1">
      <alignment horizontal="right" vertical="top"/>
    </xf>
    <xf numFmtId="4" fontId="12" fillId="2" borderId="1" xfId="0" applyNumberFormat="1" applyFont="1" applyFill="1" applyBorder="1" applyAlignment="1">
      <alignment horizontal="right" vertical="top"/>
    </xf>
    <xf numFmtId="4" fontId="11" fillId="0" borderId="1" xfId="0" applyNumberFormat="1" applyFont="1" applyBorder="1" applyAlignment="1">
      <alignment horizontal="right" vertical="top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3" fillId="7" borderId="1" xfId="0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/>
    </xf>
    <xf numFmtId="0" fontId="13" fillId="7" borderId="9" xfId="0" applyFont="1" applyFill="1" applyBorder="1" applyAlignment="1" applyProtection="1">
      <alignment horizontal="center"/>
    </xf>
    <xf numFmtId="0" fontId="13" fillId="7" borderId="4" xfId="0" applyFont="1" applyFill="1" applyBorder="1" applyAlignment="1" applyProtection="1">
      <alignment horizontal="center"/>
    </xf>
    <xf numFmtId="0" fontId="27" fillId="8" borderId="12" xfId="0" applyFont="1" applyFill="1" applyBorder="1" applyAlignment="1" applyProtection="1">
      <alignment horizontal="center"/>
    </xf>
    <xf numFmtId="0" fontId="27" fillId="8" borderId="10" xfId="0" applyFont="1" applyFill="1" applyBorder="1" applyAlignment="1" applyProtection="1">
      <alignment horizontal="center"/>
    </xf>
    <xf numFmtId="4" fontId="27" fillId="0" borderId="12" xfId="0" applyNumberFormat="1" applyFont="1" applyFill="1" applyBorder="1" applyAlignment="1" applyProtection="1">
      <alignment horizontal="center" vertical="center"/>
      <protection locked="0"/>
    </xf>
    <xf numFmtId="4" fontId="27" fillId="0" borderId="15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3" fontId="1" fillId="0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/>
    </xf>
    <xf numFmtId="3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3" fontId="1" fillId="0" borderId="7" xfId="0" applyNumberFormat="1" applyFont="1" applyFill="1" applyBorder="1" applyAlignment="1" applyProtection="1">
      <alignment horizontal="center" vertical="center" wrapText="1"/>
    </xf>
    <xf numFmtId="3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2" fillId="0" borderId="6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3" fontId="11" fillId="0" borderId="1" xfId="5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43" fontId="11" fillId="2" borderId="8" xfId="5" applyFont="1" applyFill="1" applyBorder="1" applyAlignment="1">
      <alignment horizontal="center" vertical="center"/>
    </xf>
    <xf numFmtId="43" fontId="11" fillId="0" borderId="1" xfId="5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22" fontId="1" fillId="0" borderId="4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8">
    <cellStyle name="Comma" xfId="5" builtinId="3"/>
    <cellStyle name="Comma 2" xfId="1"/>
    <cellStyle name="Normal" xfId="0" builtinId="0"/>
    <cellStyle name="Normal 2" xfId="2"/>
    <cellStyle name="Normal 2 2" xfId="3"/>
    <cellStyle name="Normal 3" xfId="7"/>
    <cellStyle name="Percent 2" xfId="4"/>
    <cellStyle name="ปกติ_Sheet1" xfId="6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49;&#3612;&#3609;%20&#3623;&#3633;&#3626;&#3604;&#3640;%20&#3588;&#3619;&#3640;&#3616;&#3633;&#3603;&#3601;&#3660;%20&#3611;&#3637;62%20200861/&#3627;&#3657;&#3629;&#3591;&#3618;&#3634;/&#3649;&#3612;&#3609;&#3592;&#3633;&#3604;&#3595;&#3639;&#3657;&#3629;&#3618;&#3634;%20&#3648;&#3623;&#3594;&#3616;&#3633;&#3603;&#3601;&#3660;&#3617;&#3636;&#3651;&#3594;&#3656;&#3618;&#3634;%20&#3607;&#3633;&#3609;&#3605;&#3585;&#3619;&#3619;&#3617;%20&#3611;&#3637;%20256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49;&#3612;&#3609;%20&#3623;&#3633;&#3626;&#3604;&#3640;%20&#3588;&#3619;&#3640;&#3616;&#3633;&#3603;&#3601;&#3660;%20&#3611;&#3637;62%20200861/&#3619;&#3623;&#3617;&#3607;&#3640;&#3585;&#3613;&#3656;&#3634;&#3618;&#3619;&#3632;&#3617;&#3634;&#3603;&#3585;&#3634;&#3619;&#3592;&#3633;&#3604;&#3607;&#3635;&#3649;&#3612;&#3609;&#3592;&#3633;&#3604;&#3595;&#3639;&#3657;&#3629;%20&#3592;&#3633;&#3604;&#3592;&#3657;&#3634;&#3591;%20&#3591;&#3610;&#3648;&#3591;&#3636;&#3609;&#3610;&#3635;&#3619;&#3640;&#3591;%20-%20Cop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49;&#3612;&#3609;%20&#3623;&#3633;&#3626;&#3604;&#3640;%20&#3588;&#3619;&#3640;&#3616;&#3633;&#3603;&#3601;&#3660;%20&#3611;&#3637;62%20200861/lab/&#3649;&#3612;&#3609;&#3592;&#3633;&#3604;&#3595;&#3639;&#3657;&#3629;%20Lab%2062%20&#3649;&#3585;&#3657;%20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ผนจัดซื้อเวชภัณฑ์ยา"/>
      <sheetName val="แผนปฏิบัติการจัดซื้อเวชภัณฑ์ยา"/>
    </sheetNames>
    <sheetDataSet>
      <sheetData sheetId="0"/>
      <sheetData sheetId="1">
        <row r="266">
          <cell r="W266">
            <v>1010574.8300000003</v>
          </cell>
          <cell r="X266">
            <v>876023.84</v>
          </cell>
          <cell r="Y266">
            <v>1035445.8800000004</v>
          </cell>
          <cell r="Z266">
            <v>812810.6399999999</v>
          </cell>
        </row>
        <row r="332">
          <cell r="W332">
            <v>1422844.6</v>
          </cell>
          <cell r="X332">
            <v>1392220.55</v>
          </cell>
          <cell r="Y332">
            <v>1534510.6</v>
          </cell>
          <cell r="Z332">
            <v>1439825.17</v>
          </cell>
        </row>
        <row r="540">
          <cell r="W540">
            <v>229405.58000000002</v>
          </cell>
          <cell r="X540">
            <v>115317.37999999999</v>
          </cell>
          <cell r="Y540">
            <v>225824.8</v>
          </cell>
          <cell r="Z540">
            <v>52251.880000000005</v>
          </cell>
        </row>
        <row r="841">
          <cell r="W841">
            <v>182736</v>
          </cell>
          <cell r="X841">
            <v>297388</v>
          </cell>
          <cell r="Y841">
            <v>264419</v>
          </cell>
          <cell r="Z841">
            <v>107272</v>
          </cell>
        </row>
        <row r="863">
          <cell r="W863">
            <v>1926</v>
          </cell>
          <cell r="X863">
            <v>2500</v>
          </cell>
          <cell r="Y863">
            <v>2250</v>
          </cell>
          <cell r="Z863">
            <v>27750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อาคารและสิ่งปลูกสร้าง"/>
      <sheetName val="2.หมวดใช้สอย เงินเดือน ค่าจ้าง"/>
      <sheetName val="3.ครุภัณฑ์การแพทย์"/>
      <sheetName val="4.ครุภัณฑ์สำนักงาน"/>
      <sheetName val="5.ครุภัณฑ์งานบ้านงานครัว"/>
      <sheetName val="6.ครุภัณฑ์ไฟฟ้าและวิทยุ"/>
      <sheetName val="7.ครุภัณฑ์ทางการกีฬา"/>
      <sheetName val="8.ครุภัณฑ์โฆษณาและเผยแพร่"/>
      <sheetName val="9.ครุภัณฑ์คอมพิวเตอร์"/>
      <sheetName val="10.เวชภัณฑ์ยาและเวชภัณฑ์มิใช่ยา"/>
      <sheetName val="11.วัสดุรวมทุกประเภท(รายเดือน)"/>
      <sheetName val="12.วัสดุรวมทุกประเภทตามโครงการ"/>
      <sheetName val="บำรุงทั่วไป"/>
      <sheetName val="ครุภัณฑ์ยานพาหนะ"/>
    </sheetNames>
    <sheetDataSet>
      <sheetData sheetId="0" refreshError="1">
        <row r="33">
          <cell r="A33">
            <v>1</v>
          </cell>
        </row>
        <row r="34">
          <cell r="A34">
            <v>2</v>
          </cell>
        </row>
        <row r="35">
          <cell r="A35">
            <v>3</v>
          </cell>
        </row>
        <row r="36">
          <cell r="A36">
            <v>4</v>
          </cell>
        </row>
        <row r="37">
          <cell r="A37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หมวด 1 เคมี"/>
      <sheetName val="หมวด 2 ภูมิคุ้มกัน"/>
      <sheetName val="หมวด 3 โลหิต"/>
      <sheetName val="หมวด 4 จุลชีว"/>
      <sheetName val="หมวด 5 จุลทรรศน์"/>
      <sheetName val="หมวด 6 ธนาคารเลือด"/>
      <sheetName val="หมวด 7 พันธุศาสตร์"/>
      <sheetName val="หมวด 8 รังสี"/>
      <sheetName val="หมวด 9 อื่นๆ"/>
    </sheetNames>
    <sheetDataSet>
      <sheetData sheetId="0"/>
      <sheetData sheetId="1">
        <row r="2">
          <cell r="B2" t="str">
            <v>หมวดที่ 1 : งานเคมีคลินิก</v>
          </cell>
        </row>
        <row r="41">
          <cell r="R41">
            <v>347633</v>
          </cell>
          <cell r="S41">
            <v>0</v>
          </cell>
          <cell r="T41">
            <v>375779</v>
          </cell>
          <cell r="U41">
            <v>0</v>
          </cell>
          <cell r="V41">
            <v>344963</v>
          </cell>
          <cell r="W41">
            <v>0</v>
          </cell>
          <cell r="X41">
            <v>381236</v>
          </cell>
          <cell r="Y41">
            <v>0</v>
          </cell>
        </row>
      </sheetData>
      <sheetData sheetId="2">
        <row r="2">
          <cell r="B2" t="str">
            <v>หมวดที่ 2 : งานภูมิคุ้มกันวิทยา</v>
          </cell>
        </row>
        <row r="31">
          <cell r="R31">
            <v>79626.5</v>
          </cell>
          <cell r="S31">
            <v>0</v>
          </cell>
          <cell r="T31">
            <v>132416.5</v>
          </cell>
          <cell r="U31">
            <v>0</v>
          </cell>
          <cell r="V31">
            <v>135801.5</v>
          </cell>
          <cell r="W31">
            <v>0</v>
          </cell>
          <cell r="X31">
            <v>18461.5</v>
          </cell>
          <cell r="Y31">
            <v>0</v>
          </cell>
        </row>
      </sheetData>
      <sheetData sheetId="3">
        <row r="2">
          <cell r="B2" t="str">
            <v>หมวดที่ 3 : งานโลหิตวิทยา</v>
          </cell>
        </row>
        <row r="21">
          <cell r="R21">
            <v>784216.95</v>
          </cell>
          <cell r="S21">
            <v>0</v>
          </cell>
          <cell r="T21">
            <v>720246.95</v>
          </cell>
          <cell r="U21">
            <v>0</v>
          </cell>
          <cell r="V21">
            <v>688746.95</v>
          </cell>
          <cell r="W21">
            <v>0</v>
          </cell>
          <cell r="X21">
            <v>597740.85</v>
          </cell>
          <cell r="Y21">
            <v>0</v>
          </cell>
        </row>
      </sheetData>
      <sheetData sheetId="4">
        <row r="2">
          <cell r="B2" t="str">
            <v>หมวดที่ 4 : งานจุลชีววิทยา</v>
          </cell>
        </row>
        <row r="12">
          <cell r="R12">
            <v>500</v>
          </cell>
          <cell r="S12">
            <v>0</v>
          </cell>
          <cell r="T12">
            <v>1750</v>
          </cell>
          <cell r="U12">
            <v>0</v>
          </cell>
          <cell r="V12">
            <v>550</v>
          </cell>
          <cell r="W12">
            <v>0</v>
          </cell>
          <cell r="X12">
            <v>0</v>
          </cell>
          <cell r="Y12">
            <v>0</v>
          </cell>
        </row>
      </sheetData>
      <sheetData sheetId="5">
        <row r="2">
          <cell r="B2" t="str">
            <v>หมวดที่ 5 : งานจุลทรรศน์ศาสตร์</v>
          </cell>
        </row>
        <row r="16">
          <cell r="R16">
            <v>17375</v>
          </cell>
          <cell r="S16">
            <v>0</v>
          </cell>
          <cell r="T16">
            <v>26734.65</v>
          </cell>
          <cell r="U16">
            <v>0</v>
          </cell>
          <cell r="V16">
            <v>17789.5</v>
          </cell>
          <cell r="W16">
            <v>0</v>
          </cell>
          <cell r="X16">
            <v>30423.4</v>
          </cell>
          <cell r="Y16">
            <v>0</v>
          </cell>
        </row>
      </sheetData>
      <sheetData sheetId="6">
        <row r="2">
          <cell r="B2" t="str">
            <v>หมวดที่ 6 : งานธนาคารเลือด</v>
          </cell>
        </row>
        <row r="16">
          <cell r="R16">
            <v>870</v>
          </cell>
          <cell r="S16">
            <v>0</v>
          </cell>
          <cell r="T16">
            <v>0</v>
          </cell>
          <cell r="U16">
            <v>0</v>
          </cell>
          <cell r="V16">
            <v>470</v>
          </cell>
          <cell r="W16">
            <v>0</v>
          </cell>
          <cell r="X16">
            <v>230</v>
          </cell>
          <cell r="Y16">
            <v>0</v>
          </cell>
        </row>
      </sheetData>
      <sheetData sheetId="7">
        <row r="2">
          <cell r="B2" t="str">
            <v>หมวดที่ 7 : งานพันธุศาสตร์</v>
          </cell>
        </row>
        <row r="25">
          <cell r="R25">
            <v>203160.9</v>
          </cell>
          <cell r="S25">
            <v>0</v>
          </cell>
          <cell r="T25">
            <v>85251</v>
          </cell>
          <cell r="U25">
            <v>0</v>
          </cell>
          <cell r="V25">
            <v>174303</v>
          </cell>
          <cell r="W25">
            <v>0</v>
          </cell>
          <cell r="X25">
            <v>30709</v>
          </cell>
          <cell r="Y25">
            <v>0</v>
          </cell>
        </row>
      </sheetData>
      <sheetData sheetId="8">
        <row r="2">
          <cell r="B2" t="str">
            <v>หมวดที่ 8 : งานรังสีวิทยา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</sheetData>
      <sheetData sheetId="9">
        <row r="2">
          <cell r="B2" t="str">
            <v>หมวดที่ 9 :  อื่นๆ</v>
          </cell>
        </row>
        <row r="42">
          <cell r="R42">
            <v>7334</v>
          </cell>
          <cell r="S42">
            <v>0</v>
          </cell>
          <cell r="T42">
            <v>29365.5</v>
          </cell>
          <cell r="U42">
            <v>0</v>
          </cell>
          <cell r="V42">
            <v>10721</v>
          </cell>
          <cell r="W42">
            <v>0</v>
          </cell>
          <cell r="X42">
            <v>4700</v>
          </cell>
          <cell r="Y4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1"/>
  <sheetViews>
    <sheetView view="pageBreakPreview" zoomScale="80" zoomScaleNormal="80" zoomScaleSheetLayoutView="80" workbookViewId="0">
      <selection activeCell="B20" sqref="B20"/>
    </sheetView>
  </sheetViews>
  <sheetFormatPr defaultColWidth="9.1640625" defaultRowHeight="18.75" x14ac:dyDescent="0.3"/>
  <cols>
    <col min="1" max="1" width="5.5" style="97" customWidth="1"/>
    <col min="2" max="2" width="47.1640625" style="96" customWidth="1"/>
    <col min="3" max="3" width="8.5" style="98" customWidth="1"/>
    <col min="4" max="4" width="13.33203125" style="98" customWidth="1"/>
    <col min="5" max="5" width="8.5" style="97" customWidth="1"/>
    <col min="6" max="6" width="7.6640625" style="99" customWidth="1"/>
    <col min="7" max="8" width="7.6640625" style="100" customWidth="1"/>
    <col min="9" max="9" width="9.1640625" style="100" customWidth="1"/>
    <col min="10" max="10" width="8" style="100" customWidth="1"/>
    <col min="11" max="11" width="9.5" style="101" customWidth="1"/>
    <col min="12" max="13" width="11.5" style="101" customWidth="1"/>
    <col min="14" max="14" width="7.5" style="101" bestFit="1" customWidth="1"/>
    <col min="15" max="15" width="6.33203125" style="101" bestFit="1" customWidth="1"/>
    <col min="16" max="16" width="7.5" style="101" bestFit="1" customWidth="1"/>
    <col min="17" max="17" width="6.33203125" style="101" bestFit="1" customWidth="1"/>
    <col min="18" max="18" width="7.5" style="101" bestFit="1" customWidth="1"/>
    <col min="19" max="19" width="6.33203125" style="101" bestFit="1" customWidth="1"/>
    <col min="20" max="20" width="7.5" style="101" bestFit="1" customWidth="1"/>
    <col min="21" max="21" width="5.1640625" style="101" bestFit="1" customWidth="1"/>
    <col min="22" max="22" width="20.33203125" style="101" customWidth="1"/>
    <col min="23" max="26" width="15" style="101" customWidth="1"/>
    <col min="27" max="27" width="10.1640625" style="101" customWidth="1"/>
    <col min="28" max="28" width="16.6640625" style="101" customWidth="1"/>
    <col min="29" max="31" width="17.1640625" style="95" bestFit="1" customWidth="1"/>
    <col min="32" max="32" width="15" style="95" customWidth="1"/>
    <col min="33" max="46" width="9.1640625" style="95"/>
    <col min="47" max="16384" width="9.1640625" style="96"/>
  </cols>
  <sheetData>
    <row r="1" spans="1:36" s="96" customFormat="1" ht="21" customHeight="1" x14ac:dyDescent="0.35">
      <c r="A1" s="392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95"/>
      <c r="AD1" s="95"/>
      <c r="AE1" s="95"/>
      <c r="AF1" s="95"/>
      <c r="AG1" s="95"/>
      <c r="AH1" s="95"/>
      <c r="AI1" s="95"/>
      <c r="AJ1" s="95"/>
    </row>
    <row r="2" spans="1:36" s="96" customFormat="1" ht="21" customHeight="1" x14ac:dyDescent="0.35">
      <c r="A2" s="392" t="s">
        <v>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95"/>
      <c r="AD2" s="95"/>
      <c r="AE2" s="95"/>
      <c r="AF2" s="95"/>
      <c r="AG2" s="95"/>
      <c r="AH2" s="95"/>
      <c r="AI2" s="95"/>
      <c r="AJ2" s="95"/>
    </row>
    <row r="3" spans="1:36" s="96" customFormat="1" ht="21" customHeight="1" x14ac:dyDescent="0.35">
      <c r="A3" s="392" t="s">
        <v>670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95"/>
      <c r="AD3" s="95"/>
      <c r="AE3" s="95"/>
      <c r="AF3" s="95"/>
      <c r="AG3" s="95"/>
      <c r="AH3" s="95"/>
      <c r="AI3" s="95"/>
      <c r="AJ3" s="95"/>
    </row>
    <row r="4" spans="1:36" s="96" customFormat="1" ht="21" customHeight="1" x14ac:dyDescent="0.35">
      <c r="A4" s="392" t="s">
        <v>2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2"/>
      <c r="Z4" s="392"/>
      <c r="AA4" s="392"/>
      <c r="AB4" s="392"/>
      <c r="AC4" s="95"/>
      <c r="AD4" s="95"/>
      <c r="AE4" s="95"/>
      <c r="AF4" s="95"/>
      <c r="AG4" s="95"/>
      <c r="AH4" s="95"/>
      <c r="AI4" s="95"/>
      <c r="AJ4" s="95"/>
    </row>
    <row r="5" spans="1:36" s="96" customFormat="1" x14ac:dyDescent="0.3">
      <c r="A5" s="97"/>
      <c r="C5" s="98"/>
      <c r="D5" s="98"/>
      <c r="E5" s="97"/>
      <c r="F5" s="99"/>
      <c r="G5" s="100"/>
      <c r="H5" s="100"/>
      <c r="I5" s="100"/>
      <c r="J5" s="100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95"/>
      <c r="AD5" s="95"/>
      <c r="AE5" s="95"/>
      <c r="AF5" s="95"/>
      <c r="AG5" s="95"/>
      <c r="AH5" s="95"/>
      <c r="AI5" s="95"/>
      <c r="AJ5" s="95"/>
    </row>
    <row r="6" spans="1:36" s="96" customFormat="1" ht="37.5" customHeight="1" x14ac:dyDescent="0.3">
      <c r="A6" s="405" t="s">
        <v>3</v>
      </c>
      <c r="B6" s="378" t="s">
        <v>4</v>
      </c>
      <c r="C6" s="380" t="s">
        <v>673</v>
      </c>
      <c r="D6" s="379" t="s">
        <v>674</v>
      </c>
      <c r="E6" s="378" t="s">
        <v>5</v>
      </c>
      <c r="F6" s="395" t="s">
        <v>6</v>
      </c>
      <c r="G6" s="395"/>
      <c r="H6" s="396"/>
      <c r="I6" s="404" t="s">
        <v>675</v>
      </c>
      <c r="J6" s="404" t="s">
        <v>7</v>
      </c>
      <c r="K6" s="397" t="s">
        <v>676</v>
      </c>
      <c r="L6" s="397" t="s">
        <v>8</v>
      </c>
      <c r="M6" s="398" t="s">
        <v>677</v>
      </c>
      <c r="N6" s="387" t="s">
        <v>678</v>
      </c>
      <c r="O6" s="401"/>
      <c r="P6" s="401"/>
      <c r="Q6" s="401"/>
      <c r="R6" s="401"/>
      <c r="S6" s="401"/>
      <c r="T6" s="401"/>
      <c r="U6" s="388"/>
      <c r="V6" s="402" t="s">
        <v>679</v>
      </c>
      <c r="W6" s="102" t="s">
        <v>9</v>
      </c>
      <c r="X6" s="102" t="s">
        <v>10</v>
      </c>
      <c r="Y6" s="102" t="s">
        <v>11</v>
      </c>
      <c r="Z6" s="102" t="s">
        <v>12</v>
      </c>
      <c r="AA6" s="389" t="s">
        <v>13</v>
      </c>
      <c r="AB6" s="389"/>
      <c r="AC6" s="385" t="s">
        <v>680</v>
      </c>
      <c r="AD6" s="385"/>
      <c r="AE6" s="385"/>
      <c r="AF6" s="385"/>
      <c r="AG6" s="95"/>
      <c r="AH6" s="95"/>
      <c r="AI6" s="95"/>
      <c r="AJ6" s="95"/>
    </row>
    <row r="7" spans="1:36" s="96" customFormat="1" x14ac:dyDescent="0.3">
      <c r="A7" s="405"/>
      <c r="B7" s="378"/>
      <c r="C7" s="381"/>
      <c r="D7" s="393"/>
      <c r="E7" s="378"/>
      <c r="F7" s="383" t="s">
        <v>681</v>
      </c>
      <c r="G7" s="383" t="s">
        <v>682</v>
      </c>
      <c r="H7" s="383" t="s">
        <v>683</v>
      </c>
      <c r="I7" s="404"/>
      <c r="J7" s="404"/>
      <c r="K7" s="397"/>
      <c r="L7" s="397"/>
      <c r="M7" s="399"/>
      <c r="N7" s="387">
        <v>1</v>
      </c>
      <c r="O7" s="388"/>
      <c r="P7" s="387">
        <v>2</v>
      </c>
      <c r="Q7" s="388"/>
      <c r="R7" s="387">
        <v>3</v>
      </c>
      <c r="S7" s="388"/>
      <c r="T7" s="387">
        <v>4</v>
      </c>
      <c r="U7" s="388"/>
      <c r="V7" s="402"/>
      <c r="W7" s="368" t="s">
        <v>14</v>
      </c>
      <c r="X7" s="368" t="s">
        <v>15</v>
      </c>
      <c r="Y7" s="368" t="s">
        <v>16</v>
      </c>
      <c r="Z7" s="368" t="s">
        <v>17</v>
      </c>
      <c r="AA7" s="389" t="s">
        <v>18</v>
      </c>
      <c r="AB7" s="390" t="s">
        <v>19</v>
      </c>
      <c r="AC7" s="368" t="s">
        <v>9</v>
      </c>
      <c r="AD7" s="368" t="s">
        <v>10</v>
      </c>
      <c r="AE7" s="368" t="s">
        <v>11</v>
      </c>
      <c r="AF7" s="368" t="s">
        <v>12</v>
      </c>
      <c r="AG7" s="95"/>
      <c r="AH7" s="95"/>
      <c r="AI7" s="95"/>
      <c r="AJ7" s="95"/>
    </row>
    <row r="8" spans="1:36" s="96" customFormat="1" x14ac:dyDescent="0.3">
      <c r="A8" s="380"/>
      <c r="B8" s="379"/>
      <c r="C8" s="382"/>
      <c r="D8" s="394"/>
      <c r="E8" s="379"/>
      <c r="F8" s="384"/>
      <c r="G8" s="386"/>
      <c r="H8" s="386"/>
      <c r="I8" s="383"/>
      <c r="J8" s="383"/>
      <c r="K8" s="398"/>
      <c r="L8" s="398"/>
      <c r="M8" s="400"/>
      <c r="N8" s="103" t="s">
        <v>684</v>
      </c>
      <c r="O8" s="103" t="s">
        <v>674</v>
      </c>
      <c r="P8" s="103" t="s">
        <v>684</v>
      </c>
      <c r="Q8" s="103" t="s">
        <v>674</v>
      </c>
      <c r="R8" s="103" t="s">
        <v>684</v>
      </c>
      <c r="S8" s="103" t="s">
        <v>674</v>
      </c>
      <c r="T8" s="103" t="s">
        <v>684</v>
      </c>
      <c r="U8" s="103" t="s">
        <v>674</v>
      </c>
      <c r="V8" s="403"/>
      <c r="W8" s="369"/>
      <c r="X8" s="369"/>
      <c r="Y8" s="369"/>
      <c r="Z8" s="369"/>
      <c r="AA8" s="368"/>
      <c r="AB8" s="391"/>
      <c r="AC8" s="369"/>
      <c r="AD8" s="369"/>
      <c r="AE8" s="369"/>
      <c r="AF8" s="369"/>
      <c r="AG8" s="95"/>
      <c r="AH8" s="95"/>
      <c r="AI8" s="95"/>
      <c r="AJ8" s="95"/>
    </row>
    <row r="9" spans="1:36" s="96" customFormat="1" ht="21.75" customHeight="1" x14ac:dyDescent="0.35">
      <c r="A9" s="104"/>
      <c r="B9" s="105" t="s">
        <v>20</v>
      </c>
      <c r="C9" s="106"/>
      <c r="D9" s="106"/>
      <c r="E9" s="107"/>
      <c r="F9" s="108"/>
      <c r="G9" s="109"/>
      <c r="H9" s="109"/>
      <c r="I9" s="109"/>
      <c r="J9" s="109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1"/>
      <c r="AC9" s="95"/>
      <c r="AD9" s="95"/>
      <c r="AE9" s="95"/>
      <c r="AF9" s="112"/>
      <c r="AG9" s="95"/>
      <c r="AH9" s="95"/>
      <c r="AI9" s="95"/>
      <c r="AJ9" s="95"/>
    </row>
    <row r="10" spans="1:36" s="96" customFormat="1" ht="21" x14ac:dyDescent="0.35">
      <c r="A10" s="113"/>
      <c r="B10" s="114" t="s">
        <v>685</v>
      </c>
      <c r="C10" s="115"/>
      <c r="D10" s="115"/>
      <c r="E10" s="116"/>
      <c r="F10" s="117"/>
      <c r="G10" s="118"/>
      <c r="H10" s="118"/>
      <c r="I10" s="118"/>
      <c r="J10" s="118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20"/>
      <c r="AC10" s="95"/>
      <c r="AD10" s="95"/>
      <c r="AE10" s="95"/>
      <c r="AF10" s="121"/>
      <c r="AG10" s="95"/>
      <c r="AH10" s="95"/>
      <c r="AI10" s="95"/>
      <c r="AJ10" s="95"/>
    </row>
    <row r="11" spans="1:36" s="96" customFormat="1" x14ac:dyDescent="0.3">
      <c r="A11" s="122">
        <v>1</v>
      </c>
      <c r="B11" s="123" t="s">
        <v>21</v>
      </c>
      <c r="C11" s="124">
        <v>1000</v>
      </c>
      <c r="D11" s="124" t="s">
        <v>686</v>
      </c>
      <c r="E11" s="125" t="s">
        <v>22</v>
      </c>
      <c r="F11" s="21">
        <v>12</v>
      </c>
      <c r="G11" s="126">
        <v>3</v>
      </c>
      <c r="H11" s="126">
        <v>0</v>
      </c>
      <c r="I11" s="126">
        <f>(N11+P11+R11+T11)</f>
        <v>4</v>
      </c>
      <c r="J11" s="126">
        <v>0</v>
      </c>
      <c r="K11" s="127">
        <f>I11-J11</f>
        <v>4</v>
      </c>
      <c r="L11" s="128">
        <v>85</v>
      </c>
      <c r="M11" s="128">
        <v>100.045</v>
      </c>
      <c r="N11" s="129"/>
      <c r="O11" s="129"/>
      <c r="P11" s="129">
        <v>2</v>
      </c>
      <c r="Q11" s="129"/>
      <c r="R11" s="129"/>
      <c r="S11" s="129"/>
      <c r="T11" s="129">
        <v>2</v>
      </c>
      <c r="U11" s="129"/>
      <c r="V11" s="130">
        <f>W11+X11+Y11+Z11</f>
        <v>340</v>
      </c>
      <c r="W11" s="130">
        <f>N11*L11</f>
        <v>0</v>
      </c>
      <c r="X11" s="130">
        <f t="shared" ref="X11:X74" si="0">P11*L11</f>
        <v>170</v>
      </c>
      <c r="Y11" s="130">
        <f t="shared" ref="Y11:Y74" si="1">R11*L11</f>
        <v>0</v>
      </c>
      <c r="Z11" s="130">
        <f t="shared" ref="Z11:Z74" si="2">T11*L11</f>
        <v>170</v>
      </c>
      <c r="AA11" s="131">
        <f>O11+Q11+S11+U11</f>
        <v>0</v>
      </c>
      <c r="AB11" s="132">
        <f t="shared" ref="AB11:AB74" si="3">AA11*L11</f>
        <v>0</v>
      </c>
      <c r="AC11" s="133">
        <f t="shared" ref="AC11:AC74" si="4">O11*L11</f>
        <v>0</v>
      </c>
      <c r="AD11" s="133">
        <f t="shared" ref="AD11:AD74" si="5">Q11*L11</f>
        <v>0</v>
      </c>
      <c r="AE11" s="133">
        <f t="shared" ref="AE11:AE74" si="6">S11*L11</f>
        <v>0</v>
      </c>
      <c r="AF11" s="133">
        <f t="shared" ref="AF11:AF74" si="7">U11*L11</f>
        <v>0</v>
      </c>
      <c r="AG11" s="95"/>
      <c r="AH11" s="95"/>
      <c r="AI11" s="95"/>
      <c r="AJ11" s="134"/>
    </row>
    <row r="12" spans="1:36" s="96" customFormat="1" x14ac:dyDescent="0.3">
      <c r="A12" s="122">
        <v>2</v>
      </c>
      <c r="B12" s="123" t="s">
        <v>23</v>
      </c>
      <c r="C12" s="124">
        <v>1000</v>
      </c>
      <c r="D12" s="124" t="s">
        <v>687</v>
      </c>
      <c r="E12" s="125" t="s">
        <v>24</v>
      </c>
      <c r="F12" s="21">
        <v>72</v>
      </c>
      <c r="G12" s="126">
        <v>81</v>
      </c>
      <c r="H12" s="126">
        <v>65</v>
      </c>
      <c r="I12" s="126">
        <f t="shared" ref="I12:I75" si="8">(N12+P12+R12+T12)</f>
        <v>120</v>
      </c>
      <c r="J12" s="126">
        <v>0</v>
      </c>
      <c r="K12" s="127">
        <f t="shared" ref="K12:K75" si="9">I12-J12</f>
        <v>120</v>
      </c>
      <c r="L12" s="128">
        <v>168</v>
      </c>
      <c r="M12" s="128">
        <v>220.42000000000002</v>
      </c>
      <c r="N12" s="129">
        <v>40</v>
      </c>
      <c r="O12" s="129"/>
      <c r="P12" s="129">
        <v>40</v>
      </c>
      <c r="Q12" s="129"/>
      <c r="R12" s="129">
        <v>40</v>
      </c>
      <c r="S12" s="129"/>
      <c r="T12" s="129"/>
      <c r="U12" s="129"/>
      <c r="V12" s="130">
        <f t="shared" ref="V12:V75" si="10">W12+X12+Y12+Z12</f>
        <v>20160</v>
      </c>
      <c r="W12" s="130">
        <f t="shared" ref="W12:W75" si="11">N12*L12</f>
        <v>6720</v>
      </c>
      <c r="X12" s="130">
        <f t="shared" si="0"/>
        <v>6720</v>
      </c>
      <c r="Y12" s="130">
        <f t="shared" si="1"/>
        <v>6720</v>
      </c>
      <c r="Z12" s="130">
        <f t="shared" si="2"/>
        <v>0</v>
      </c>
      <c r="AA12" s="131">
        <f t="shared" ref="AA12:AA75" si="12">O12+Q12+S12+U12</f>
        <v>0</v>
      </c>
      <c r="AB12" s="132">
        <f t="shared" si="3"/>
        <v>0</v>
      </c>
      <c r="AC12" s="133">
        <f t="shared" si="4"/>
        <v>0</v>
      </c>
      <c r="AD12" s="133">
        <f t="shared" si="5"/>
        <v>0</v>
      </c>
      <c r="AE12" s="133">
        <f t="shared" si="6"/>
        <v>0</v>
      </c>
      <c r="AF12" s="133">
        <f t="shared" si="7"/>
        <v>0</v>
      </c>
      <c r="AG12" s="95"/>
      <c r="AH12" s="95"/>
      <c r="AI12" s="95"/>
      <c r="AJ12" s="134"/>
    </row>
    <row r="13" spans="1:36" s="96" customFormat="1" x14ac:dyDescent="0.3">
      <c r="A13" s="122">
        <v>3</v>
      </c>
      <c r="B13" s="123" t="s">
        <v>25</v>
      </c>
      <c r="C13" s="124">
        <v>100</v>
      </c>
      <c r="D13" s="124" t="s">
        <v>688</v>
      </c>
      <c r="E13" s="125" t="s">
        <v>24</v>
      </c>
      <c r="F13" s="21">
        <v>50</v>
      </c>
      <c r="G13" s="126">
        <v>50</v>
      </c>
      <c r="H13" s="126">
        <v>30</v>
      </c>
      <c r="I13" s="126">
        <f t="shared" si="8"/>
        <v>60</v>
      </c>
      <c r="J13" s="126">
        <v>0</v>
      </c>
      <c r="K13" s="127">
        <f t="shared" si="9"/>
        <v>60</v>
      </c>
      <c r="L13" s="128">
        <v>70</v>
      </c>
      <c r="M13" s="128">
        <v>179.76</v>
      </c>
      <c r="N13" s="129">
        <v>20</v>
      </c>
      <c r="O13" s="129"/>
      <c r="P13" s="129">
        <v>20</v>
      </c>
      <c r="Q13" s="129"/>
      <c r="R13" s="129">
        <v>20</v>
      </c>
      <c r="S13" s="129"/>
      <c r="T13" s="129"/>
      <c r="U13" s="129"/>
      <c r="V13" s="130">
        <f t="shared" si="10"/>
        <v>4200</v>
      </c>
      <c r="W13" s="130">
        <f t="shared" si="11"/>
        <v>1400</v>
      </c>
      <c r="X13" s="130">
        <f t="shared" si="0"/>
        <v>1400</v>
      </c>
      <c r="Y13" s="130">
        <f t="shared" si="1"/>
        <v>1400</v>
      </c>
      <c r="Z13" s="130">
        <f t="shared" si="2"/>
        <v>0</v>
      </c>
      <c r="AA13" s="131">
        <f t="shared" si="12"/>
        <v>0</v>
      </c>
      <c r="AB13" s="132">
        <f t="shared" si="3"/>
        <v>0</v>
      </c>
      <c r="AC13" s="133">
        <f t="shared" si="4"/>
        <v>0</v>
      </c>
      <c r="AD13" s="133">
        <f t="shared" si="5"/>
        <v>0</v>
      </c>
      <c r="AE13" s="133">
        <f t="shared" si="6"/>
        <v>0</v>
      </c>
      <c r="AF13" s="133">
        <f t="shared" si="7"/>
        <v>0</v>
      </c>
      <c r="AG13" s="95"/>
      <c r="AH13" s="95"/>
      <c r="AI13" s="95"/>
      <c r="AJ13" s="134"/>
    </row>
    <row r="14" spans="1:36" s="96" customFormat="1" x14ac:dyDescent="0.3">
      <c r="A14" s="122">
        <v>4</v>
      </c>
      <c r="B14" s="123" t="s">
        <v>26</v>
      </c>
      <c r="C14" s="124">
        <v>100</v>
      </c>
      <c r="D14" s="124" t="s">
        <v>689</v>
      </c>
      <c r="E14" s="125"/>
      <c r="F14" s="21"/>
      <c r="G14" s="126"/>
      <c r="H14" s="126">
        <v>5</v>
      </c>
      <c r="I14" s="126">
        <f t="shared" si="8"/>
        <v>30</v>
      </c>
      <c r="J14" s="126">
        <v>0</v>
      </c>
      <c r="K14" s="127">
        <f t="shared" si="9"/>
        <v>30</v>
      </c>
      <c r="L14" s="128">
        <v>165</v>
      </c>
      <c r="M14" s="128">
        <v>250.06</v>
      </c>
      <c r="N14" s="129">
        <v>10</v>
      </c>
      <c r="O14" s="129"/>
      <c r="P14" s="129">
        <v>10</v>
      </c>
      <c r="Q14" s="129"/>
      <c r="R14" s="129">
        <v>10</v>
      </c>
      <c r="S14" s="129"/>
      <c r="T14" s="129"/>
      <c r="U14" s="129"/>
      <c r="V14" s="130">
        <f>W14+X14+Y14+Z14</f>
        <v>4950</v>
      </c>
      <c r="W14" s="130">
        <f t="shared" si="11"/>
        <v>1650</v>
      </c>
      <c r="X14" s="130">
        <f t="shared" si="0"/>
        <v>1650</v>
      </c>
      <c r="Y14" s="130">
        <f t="shared" si="1"/>
        <v>1650</v>
      </c>
      <c r="Z14" s="130">
        <f t="shared" si="2"/>
        <v>0</v>
      </c>
      <c r="AA14" s="131">
        <f t="shared" si="12"/>
        <v>0</v>
      </c>
      <c r="AB14" s="132">
        <f t="shared" si="3"/>
        <v>0</v>
      </c>
      <c r="AC14" s="133">
        <f t="shared" si="4"/>
        <v>0</v>
      </c>
      <c r="AD14" s="133">
        <f t="shared" si="5"/>
        <v>0</v>
      </c>
      <c r="AE14" s="133">
        <f t="shared" si="6"/>
        <v>0</v>
      </c>
      <c r="AF14" s="133">
        <f t="shared" si="7"/>
        <v>0</v>
      </c>
      <c r="AG14" s="95"/>
      <c r="AH14" s="95"/>
      <c r="AI14" s="95"/>
      <c r="AJ14" s="134"/>
    </row>
    <row r="15" spans="1:36" s="96" customFormat="1" x14ac:dyDescent="0.3">
      <c r="A15" s="122">
        <v>5</v>
      </c>
      <c r="B15" s="123" t="s">
        <v>27</v>
      </c>
      <c r="C15" s="124">
        <v>500</v>
      </c>
      <c r="D15" s="124" t="s">
        <v>689</v>
      </c>
      <c r="E15" s="125" t="s">
        <v>24</v>
      </c>
      <c r="F15" s="21">
        <v>43</v>
      </c>
      <c r="G15" s="126">
        <v>64</v>
      </c>
      <c r="H15" s="126">
        <v>41</v>
      </c>
      <c r="I15" s="126">
        <f t="shared" si="8"/>
        <v>80</v>
      </c>
      <c r="J15" s="126">
        <v>0</v>
      </c>
      <c r="K15" s="127">
        <f t="shared" si="9"/>
        <v>80</v>
      </c>
      <c r="L15" s="128">
        <v>190</v>
      </c>
      <c r="M15" s="128">
        <v>190.46</v>
      </c>
      <c r="N15" s="129">
        <v>20</v>
      </c>
      <c r="O15" s="129"/>
      <c r="P15" s="129">
        <v>20</v>
      </c>
      <c r="Q15" s="129"/>
      <c r="R15" s="129">
        <v>20</v>
      </c>
      <c r="S15" s="129"/>
      <c r="T15" s="129">
        <v>20</v>
      </c>
      <c r="U15" s="129"/>
      <c r="V15" s="130">
        <f t="shared" si="10"/>
        <v>15200</v>
      </c>
      <c r="W15" s="130">
        <f t="shared" si="11"/>
        <v>3800</v>
      </c>
      <c r="X15" s="130">
        <f t="shared" si="0"/>
        <v>3800</v>
      </c>
      <c r="Y15" s="130">
        <f t="shared" si="1"/>
        <v>3800</v>
      </c>
      <c r="Z15" s="130">
        <f t="shared" si="2"/>
        <v>3800</v>
      </c>
      <c r="AA15" s="131">
        <f t="shared" si="12"/>
        <v>0</v>
      </c>
      <c r="AB15" s="132">
        <f t="shared" si="3"/>
        <v>0</v>
      </c>
      <c r="AC15" s="133">
        <f t="shared" si="4"/>
        <v>0</v>
      </c>
      <c r="AD15" s="133">
        <f t="shared" si="5"/>
        <v>0</v>
      </c>
      <c r="AE15" s="133">
        <f t="shared" si="6"/>
        <v>0</v>
      </c>
      <c r="AF15" s="133">
        <f t="shared" si="7"/>
        <v>0</v>
      </c>
      <c r="AG15" s="95"/>
      <c r="AH15" s="95"/>
      <c r="AI15" s="95"/>
      <c r="AJ15" s="134"/>
    </row>
    <row r="16" spans="1:36" s="96" customFormat="1" x14ac:dyDescent="0.3">
      <c r="A16" s="122">
        <v>6</v>
      </c>
      <c r="B16" s="20" t="s">
        <v>28</v>
      </c>
      <c r="C16" s="124">
        <v>1000</v>
      </c>
      <c r="D16" s="124" t="s">
        <v>686</v>
      </c>
      <c r="E16" s="125" t="s">
        <v>22</v>
      </c>
      <c r="F16" s="21">
        <v>2</v>
      </c>
      <c r="G16" s="126">
        <v>1</v>
      </c>
      <c r="H16" s="126">
        <v>0</v>
      </c>
      <c r="I16" s="126">
        <f t="shared" si="8"/>
        <v>2</v>
      </c>
      <c r="J16" s="126">
        <v>0</v>
      </c>
      <c r="K16" s="127">
        <f t="shared" si="9"/>
        <v>2</v>
      </c>
      <c r="L16" s="128">
        <v>192</v>
      </c>
      <c r="M16" s="128">
        <v>215.07</v>
      </c>
      <c r="N16" s="129"/>
      <c r="O16" s="129"/>
      <c r="P16" s="129">
        <v>1</v>
      </c>
      <c r="Q16" s="129"/>
      <c r="R16" s="129"/>
      <c r="S16" s="129"/>
      <c r="T16" s="129">
        <v>1</v>
      </c>
      <c r="U16" s="129"/>
      <c r="V16" s="130">
        <f t="shared" si="10"/>
        <v>384</v>
      </c>
      <c r="W16" s="130">
        <f t="shared" si="11"/>
        <v>0</v>
      </c>
      <c r="X16" s="130">
        <f t="shared" si="0"/>
        <v>192</v>
      </c>
      <c r="Y16" s="130">
        <f t="shared" si="1"/>
        <v>0</v>
      </c>
      <c r="Z16" s="130">
        <f t="shared" si="2"/>
        <v>192</v>
      </c>
      <c r="AA16" s="131">
        <f t="shared" si="12"/>
        <v>0</v>
      </c>
      <c r="AB16" s="132">
        <f t="shared" si="3"/>
        <v>0</v>
      </c>
      <c r="AC16" s="133">
        <f t="shared" si="4"/>
        <v>0</v>
      </c>
      <c r="AD16" s="133">
        <f t="shared" si="5"/>
        <v>0</v>
      </c>
      <c r="AE16" s="133">
        <f t="shared" si="6"/>
        <v>0</v>
      </c>
      <c r="AF16" s="133">
        <f t="shared" si="7"/>
        <v>0</v>
      </c>
      <c r="AG16" s="95"/>
      <c r="AH16" s="95"/>
      <c r="AI16" s="95"/>
      <c r="AJ16" s="134"/>
    </row>
    <row r="17" spans="1:36" s="96" customFormat="1" x14ac:dyDescent="0.3">
      <c r="A17" s="122">
        <v>7</v>
      </c>
      <c r="B17" s="123" t="s">
        <v>29</v>
      </c>
      <c r="C17" s="124">
        <v>500</v>
      </c>
      <c r="D17" s="124" t="s">
        <v>689</v>
      </c>
      <c r="E17" s="125" t="s">
        <v>22</v>
      </c>
      <c r="F17" s="21">
        <v>4</v>
      </c>
      <c r="G17" s="126">
        <v>8</v>
      </c>
      <c r="H17" s="126">
        <v>3</v>
      </c>
      <c r="I17" s="126">
        <f t="shared" si="8"/>
        <v>10</v>
      </c>
      <c r="J17" s="126">
        <v>0</v>
      </c>
      <c r="K17" s="127">
        <f t="shared" si="9"/>
        <v>10</v>
      </c>
      <c r="L17" s="128">
        <v>113</v>
      </c>
      <c r="M17" s="135">
        <v>9999</v>
      </c>
      <c r="N17" s="129">
        <v>5</v>
      </c>
      <c r="O17" s="129"/>
      <c r="P17" s="129"/>
      <c r="Q17" s="129"/>
      <c r="R17" s="129">
        <v>5</v>
      </c>
      <c r="S17" s="129"/>
      <c r="T17" s="129"/>
      <c r="U17" s="129"/>
      <c r="V17" s="130">
        <f t="shared" si="10"/>
        <v>1130</v>
      </c>
      <c r="W17" s="130">
        <f t="shared" si="11"/>
        <v>565</v>
      </c>
      <c r="X17" s="130">
        <f t="shared" si="0"/>
        <v>0</v>
      </c>
      <c r="Y17" s="130">
        <f t="shared" si="1"/>
        <v>565</v>
      </c>
      <c r="Z17" s="130">
        <f t="shared" si="2"/>
        <v>0</v>
      </c>
      <c r="AA17" s="131">
        <f t="shared" si="12"/>
        <v>0</v>
      </c>
      <c r="AB17" s="132">
        <f t="shared" si="3"/>
        <v>0</v>
      </c>
      <c r="AC17" s="133">
        <f t="shared" si="4"/>
        <v>0</v>
      </c>
      <c r="AD17" s="133">
        <f t="shared" si="5"/>
        <v>0</v>
      </c>
      <c r="AE17" s="133">
        <f t="shared" si="6"/>
        <v>0</v>
      </c>
      <c r="AF17" s="133">
        <f t="shared" si="7"/>
        <v>0</v>
      </c>
      <c r="AG17" s="95"/>
      <c r="AH17" s="95"/>
      <c r="AI17" s="95"/>
      <c r="AJ17" s="134"/>
    </row>
    <row r="18" spans="1:36" s="96" customFormat="1" x14ac:dyDescent="0.3">
      <c r="A18" s="122">
        <v>8</v>
      </c>
      <c r="B18" s="123" t="s">
        <v>30</v>
      </c>
      <c r="C18" s="124">
        <v>1000</v>
      </c>
      <c r="D18" s="124" t="s">
        <v>690</v>
      </c>
      <c r="E18" s="125" t="s">
        <v>24</v>
      </c>
      <c r="F18" s="21">
        <v>184</v>
      </c>
      <c r="G18" s="126">
        <v>148</v>
      </c>
      <c r="H18" s="126">
        <v>114</v>
      </c>
      <c r="I18" s="126">
        <f t="shared" si="8"/>
        <v>200</v>
      </c>
      <c r="J18" s="126">
        <v>0</v>
      </c>
      <c r="K18" s="127">
        <f t="shared" si="9"/>
        <v>200</v>
      </c>
      <c r="L18" s="128">
        <v>475</v>
      </c>
      <c r="M18" s="128">
        <v>1005.8</v>
      </c>
      <c r="N18" s="129">
        <v>50</v>
      </c>
      <c r="O18" s="129"/>
      <c r="P18" s="129">
        <v>50</v>
      </c>
      <c r="Q18" s="129"/>
      <c r="R18" s="129">
        <v>50</v>
      </c>
      <c r="S18" s="129"/>
      <c r="T18" s="129">
        <v>50</v>
      </c>
      <c r="U18" s="129"/>
      <c r="V18" s="130">
        <f t="shared" si="10"/>
        <v>95000</v>
      </c>
      <c r="W18" s="130">
        <f t="shared" si="11"/>
        <v>23750</v>
      </c>
      <c r="X18" s="130">
        <f t="shared" si="0"/>
        <v>23750</v>
      </c>
      <c r="Y18" s="130">
        <f t="shared" si="1"/>
        <v>23750</v>
      </c>
      <c r="Z18" s="130">
        <f t="shared" si="2"/>
        <v>23750</v>
      </c>
      <c r="AA18" s="131">
        <f t="shared" si="12"/>
        <v>0</v>
      </c>
      <c r="AB18" s="132">
        <f t="shared" si="3"/>
        <v>0</v>
      </c>
      <c r="AC18" s="133">
        <f t="shared" si="4"/>
        <v>0</v>
      </c>
      <c r="AD18" s="133">
        <f t="shared" si="5"/>
        <v>0</v>
      </c>
      <c r="AE18" s="133">
        <f t="shared" si="6"/>
        <v>0</v>
      </c>
      <c r="AF18" s="133">
        <f t="shared" si="7"/>
        <v>0</v>
      </c>
      <c r="AG18" s="95"/>
      <c r="AH18" s="95"/>
      <c r="AI18" s="95"/>
      <c r="AJ18" s="134"/>
    </row>
    <row r="19" spans="1:36" s="96" customFormat="1" x14ac:dyDescent="0.3">
      <c r="A19" s="122">
        <v>9</v>
      </c>
      <c r="B19" s="123" t="s">
        <v>31</v>
      </c>
      <c r="C19" s="124">
        <v>500</v>
      </c>
      <c r="D19" s="124" t="s">
        <v>689</v>
      </c>
      <c r="E19" s="125" t="s">
        <v>24</v>
      </c>
      <c r="F19" s="21">
        <v>12</v>
      </c>
      <c r="G19" s="126">
        <v>8</v>
      </c>
      <c r="H19" s="126">
        <v>3</v>
      </c>
      <c r="I19" s="126">
        <f t="shared" si="8"/>
        <v>6</v>
      </c>
      <c r="J19" s="126">
        <v>0</v>
      </c>
      <c r="K19" s="127">
        <f t="shared" si="9"/>
        <v>6</v>
      </c>
      <c r="L19" s="128">
        <v>430</v>
      </c>
      <c r="M19" s="128">
        <v>480.43</v>
      </c>
      <c r="N19" s="129">
        <v>3</v>
      </c>
      <c r="O19" s="129"/>
      <c r="P19" s="129"/>
      <c r="Q19" s="129"/>
      <c r="R19" s="129">
        <v>3</v>
      </c>
      <c r="S19" s="129"/>
      <c r="T19" s="129"/>
      <c r="U19" s="129"/>
      <c r="V19" s="130">
        <f t="shared" si="10"/>
        <v>2580</v>
      </c>
      <c r="W19" s="130">
        <f t="shared" si="11"/>
        <v>1290</v>
      </c>
      <c r="X19" s="130">
        <f t="shared" si="0"/>
        <v>0</v>
      </c>
      <c r="Y19" s="130">
        <f t="shared" si="1"/>
        <v>1290</v>
      </c>
      <c r="Z19" s="130">
        <f t="shared" si="2"/>
        <v>0</v>
      </c>
      <c r="AA19" s="131">
        <f t="shared" si="12"/>
        <v>0</v>
      </c>
      <c r="AB19" s="132">
        <f t="shared" si="3"/>
        <v>0</v>
      </c>
      <c r="AC19" s="133">
        <f t="shared" si="4"/>
        <v>0</v>
      </c>
      <c r="AD19" s="133">
        <f t="shared" si="5"/>
        <v>0</v>
      </c>
      <c r="AE19" s="133">
        <f t="shared" si="6"/>
        <v>0</v>
      </c>
      <c r="AF19" s="133">
        <f t="shared" si="7"/>
        <v>0</v>
      </c>
      <c r="AG19" s="95"/>
      <c r="AH19" s="95"/>
      <c r="AI19" s="95"/>
      <c r="AJ19" s="134"/>
    </row>
    <row r="20" spans="1:36" s="96" customFormat="1" x14ac:dyDescent="0.3">
      <c r="A20" s="122">
        <v>10</v>
      </c>
      <c r="B20" s="123" t="s">
        <v>32</v>
      </c>
      <c r="C20" s="124">
        <v>500</v>
      </c>
      <c r="D20" s="124" t="s">
        <v>689</v>
      </c>
      <c r="E20" s="125" t="s">
        <v>24</v>
      </c>
      <c r="F20" s="21">
        <v>53</v>
      </c>
      <c r="G20" s="126">
        <v>49</v>
      </c>
      <c r="H20" s="126">
        <v>44</v>
      </c>
      <c r="I20" s="126">
        <f t="shared" si="8"/>
        <v>80</v>
      </c>
      <c r="J20" s="126">
        <v>0</v>
      </c>
      <c r="K20" s="127">
        <f t="shared" si="9"/>
        <v>80</v>
      </c>
      <c r="L20" s="128">
        <v>650</v>
      </c>
      <c r="M20" s="128">
        <v>850.65</v>
      </c>
      <c r="N20" s="129">
        <v>20</v>
      </c>
      <c r="O20" s="129"/>
      <c r="P20" s="129">
        <v>20</v>
      </c>
      <c r="Q20" s="129"/>
      <c r="R20" s="129">
        <v>20</v>
      </c>
      <c r="S20" s="129"/>
      <c r="T20" s="129">
        <v>20</v>
      </c>
      <c r="U20" s="129"/>
      <c r="V20" s="130">
        <f t="shared" si="10"/>
        <v>52000</v>
      </c>
      <c r="W20" s="130">
        <f t="shared" si="11"/>
        <v>13000</v>
      </c>
      <c r="X20" s="130">
        <f t="shared" si="0"/>
        <v>13000</v>
      </c>
      <c r="Y20" s="130">
        <f t="shared" si="1"/>
        <v>13000</v>
      </c>
      <c r="Z20" s="130">
        <f t="shared" si="2"/>
        <v>13000</v>
      </c>
      <c r="AA20" s="131">
        <f t="shared" si="12"/>
        <v>0</v>
      </c>
      <c r="AB20" s="132">
        <f t="shared" si="3"/>
        <v>0</v>
      </c>
      <c r="AC20" s="133">
        <f t="shared" si="4"/>
        <v>0</v>
      </c>
      <c r="AD20" s="133">
        <f t="shared" si="5"/>
        <v>0</v>
      </c>
      <c r="AE20" s="133">
        <f t="shared" si="6"/>
        <v>0</v>
      </c>
      <c r="AF20" s="133">
        <f t="shared" si="7"/>
        <v>0</v>
      </c>
      <c r="AG20" s="95"/>
      <c r="AH20" s="95"/>
      <c r="AI20" s="95"/>
      <c r="AJ20" s="134"/>
    </row>
    <row r="21" spans="1:36" s="96" customFormat="1" x14ac:dyDescent="0.3">
      <c r="A21" s="122">
        <v>11</v>
      </c>
      <c r="B21" s="123" t="s">
        <v>33</v>
      </c>
      <c r="C21" s="124">
        <v>12</v>
      </c>
      <c r="D21" s="124" t="s">
        <v>691</v>
      </c>
      <c r="E21" s="125" t="s">
        <v>24</v>
      </c>
      <c r="F21" s="21">
        <v>276</v>
      </c>
      <c r="G21" s="126">
        <v>276</v>
      </c>
      <c r="H21" s="126">
        <v>188</v>
      </c>
      <c r="I21" s="126">
        <f t="shared" si="8"/>
        <v>240</v>
      </c>
      <c r="J21" s="126">
        <v>0</v>
      </c>
      <c r="K21" s="127">
        <f t="shared" si="9"/>
        <v>240</v>
      </c>
      <c r="L21" s="128">
        <v>160.5</v>
      </c>
      <c r="M21" s="128">
        <v>504.43010000000004</v>
      </c>
      <c r="N21" s="129">
        <v>60</v>
      </c>
      <c r="O21" s="129"/>
      <c r="P21" s="129">
        <v>60</v>
      </c>
      <c r="Q21" s="129"/>
      <c r="R21" s="129">
        <v>60</v>
      </c>
      <c r="S21" s="129"/>
      <c r="T21" s="129">
        <v>60</v>
      </c>
      <c r="U21" s="129"/>
      <c r="V21" s="130">
        <f t="shared" si="10"/>
        <v>38520</v>
      </c>
      <c r="W21" s="130">
        <f t="shared" si="11"/>
        <v>9630</v>
      </c>
      <c r="X21" s="130">
        <f t="shared" si="0"/>
        <v>9630</v>
      </c>
      <c r="Y21" s="130">
        <f t="shared" si="1"/>
        <v>9630</v>
      </c>
      <c r="Z21" s="130">
        <f t="shared" si="2"/>
        <v>9630</v>
      </c>
      <c r="AA21" s="131">
        <f t="shared" si="12"/>
        <v>0</v>
      </c>
      <c r="AB21" s="132">
        <f t="shared" si="3"/>
        <v>0</v>
      </c>
      <c r="AC21" s="133">
        <f t="shared" si="4"/>
        <v>0</v>
      </c>
      <c r="AD21" s="133">
        <f t="shared" si="5"/>
        <v>0</v>
      </c>
      <c r="AE21" s="133">
        <f t="shared" si="6"/>
        <v>0</v>
      </c>
      <c r="AF21" s="133">
        <f t="shared" si="7"/>
        <v>0</v>
      </c>
      <c r="AG21" s="95"/>
      <c r="AH21" s="95"/>
      <c r="AI21" s="95"/>
      <c r="AJ21" s="134"/>
    </row>
    <row r="22" spans="1:36" s="96" customFormat="1" x14ac:dyDescent="0.3">
      <c r="A22" s="122">
        <v>12</v>
      </c>
      <c r="B22" s="123" t="s">
        <v>34</v>
      </c>
      <c r="C22" s="124">
        <v>1000</v>
      </c>
      <c r="D22" s="124" t="s">
        <v>692</v>
      </c>
      <c r="E22" s="125" t="s">
        <v>24</v>
      </c>
      <c r="F22" s="21">
        <v>108</v>
      </c>
      <c r="G22" s="126">
        <v>89</v>
      </c>
      <c r="H22" s="126">
        <v>69</v>
      </c>
      <c r="I22" s="126">
        <f t="shared" si="8"/>
        <v>120</v>
      </c>
      <c r="J22" s="126">
        <v>0</v>
      </c>
      <c r="K22" s="127">
        <f t="shared" si="9"/>
        <v>120</v>
      </c>
      <c r="L22" s="128">
        <v>173</v>
      </c>
      <c r="M22" s="128">
        <v>215.07</v>
      </c>
      <c r="N22" s="129">
        <v>30</v>
      </c>
      <c r="O22" s="129"/>
      <c r="P22" s="129">
        <v>30</v>
      </c>
      <c r="Q22" s="129"/>
      <c r="R22" s="129">
        <v>30</v>
      </c>
      <c r="S22" s="129"/>
      <c r="T22" s="129">
        <v>30</v>
      </c>
      <c r="U22" s="129"/>
      <c r="V22" s="130">
        <f t="shared" si="10"/>
        <v>20760</v>
      </c>
      <c r="W22" s="130">
        <f t="shared" si="11"/>
        <v>5190</v>
      </c>
      <c r="X22" s="130">
        <f t="shared" si="0"/>
        <v>5190</v>
      </c>
      <c r="Y22" s="130">
        <f t="shared" si="1"/>
        <v>5190</v>
      </c>
      <c r="Z22" s="130">
        <f t="shared" si="2"/>
        <v>5190</v>
      </c>
      <c r="AA22" s="131">
        <f t="shared" si="12"/>
        <v>0</v>
      </c>
      <c r="AB22" s="132">
        <f t="shared" si="3"/>
        <v>0</v>
      </c>
      <c r="AC22" s="133">
        <f t="shared" si="4"/>
        <v>0</v>
      </c>
      <c r="AD22" s="133">
        <f t="shared" si="5"/>
        <v>0</v>
      </c>
      <c r="AE22" s="133">
        <f t="shared" si="6"/>
        <v>0</v>
      </c>
      <c r="AF22" s="133">
        <f t="shared" si="7"/>
        <v>0</v>
      </c>
      <c r="AG22" s="95"/>
      <c r="AH22" s="95"/>
      <c r="AI22" s="95"/>
      <c r="AJ22" s="134"/>
    </row>
    <row r="23" spans="1:36" s="96" customFormat="1" x14ac:dyDescent="0.3">
      <c r="A23" s="122">
        <v>13</v>
      </c>
      <c r="B23" s="123" t="s">
        <v>35</v>
      </c>
      <c r="C23" s="124">
        <v>500</v>
      </c>
      <c r="D23" s="124" t="s">
        <v>693</v>
      </c>
      <c r="E23" s="125" t="s">
        <v>24</v>
      </c>
      <c r="F23" s="21">
        <v>42</v>
      </c>
      <c r="G23" s="126">
        <v>42</v>
      </c>
      <c r="H23" s="126">
        <v>21</v>
      </c>
      <c r="I23" s="126">
        <f t="shared" si="8"/>
        <v>40</v>
      </c>
      <c r="J23" s="126">
        <v>0</v>
      </c>
      <c r="K23" s="127">
        <f t="shared" si="9"/>
        <v>40</v>
      </c>
      <c r="L23" s="128">
        <v>94</v>
      </c>
      <c r="M23" s="128">
        <v>123.05</v>
      </c>
      <c r="N23" s="129">
        <v>10</v>
      </c>
      <c r="O23" s="129"/>
      <c r="P23" s="129">
        <v>10</v>
      </c>
      <c r="Q23" s="129"/>
      <c r="R23" s="129">
        <v>10</v>
      </c>
      <c r="S23" s="129"/>
      <c r="T23" s="129">
        <v>10</v>
      </c>
      <c r="U23" s="129"/>
      <c r="V23" s="130">
        <f t="shared" si="10"/>
        <v>3760</v>
      </c>
      <c r="W23" s="130">
        <f t="shared" si="11"/>
        <v>940</v>
      </c>
      <c r="X23" s="130">
        <f t="shared" si="0"/>
        <v>940</v>
      </c>
      <c r="Y23" s="130">
        <f t="shared" si="1"/>
        <v>940</v>
      </c>
      <c r="Z23" s="130">
        <f t="shared" si="2"/>
        <v>940</v>
      </c>
      <c r="AA23" s="131">
        <f t="shared" si="12"/>
        <v>0</v>
      </c>
      <c r="AB23" s="132">
        <f t="shared" si="3"/>
        <v>0</v>
      </c>
      <c r="AC23" s="133">
        <f t="shared" si="4"/>
        <v>0</v>
      </c>
      <c r="AD23" s="133">
        <f t="shared" si="5"/>
        <v>0</v>
      </c>
      <c r="AE23" s="133">
        <f t="shared" si="6"/>
        <v>0</v>
      </c>
      <c r="AF23" s="133">
        <f t="shared" si="7"/>
        <v>0</v>
      </c>
      <c r="AG23" s="95"/>
      <c r="AH23" s="95"/>
      <c r="AI23" s="95"/>
      <c r="AJ23" s="134"/>
    </row>
    <row r="24" spans="1:36" s="96" customFormat="1" x14ac:dyDescent="0.3">
      <c r="A24" s="122">
        <v>14</v>
      </c>
      <c r="B24" s="123" t="s">
        <v>36</v>
      </c>
      <c r="C24" s="124">
        <v>30</v>
      </c>
      <c r="D24" s="124" t="s">
        <v>691</v>
      </c>
      <c r="E24" s="125" t="s">
        <v>24</v>
      </c>
      <c r="F24" s="21">
        <v>580</v>
      </c>
      <c r="G24" s="126">
        <v>1120</v>
      </c>
      <c r="H24" s="126">
        <v>1256</v>
      </c>
      <c r="I24" s="126">
        <f t="shared" si="8"/>
        <v>1800</v>
      </c>
      <c r="J24" s="126">
        <v>0</v>
      </c>
      <c r="K24" s="127">
        <f t="shared" si="9"/>
        <v>1800</v>
      </c>
      <c r="L24" s="128">
        <v>749</v>
      </c>
      <c r="M24" s="128">
        <v>749.85599999999999</v>
      </c>
      <c r="N24" s="129">
        <v>450</v>
      </c>
      <c r="O24" s="129"/>
      <c r="P24" s="129">
        <v>450</v>
      </c>
      <c r="Q24" s="129"/>
      <c r="R24" s="129">
        <v>450</v>
      </c>
      <c r="S24" s="129"/>
      <c r="T24" s="129">
        <v>450</v>
      </c>
      <c r="U24" s="129"/>
      <c r="V24" s="130">
        <f t="shared" si="10"/>
        <v>1348200</v>
      </c>
      <c r="W24" s="130">
        <f t="shared" si="11"/>
        <v>337050</v>
      </c>
      <c r="X24" s="130">
        <f t="shared" si="0"/>
        <v>337050</v>
      </c>
      <c r="Y24" s="130">
        <f t="shared" si="1"/>
        <v>337050</v>
      </c>
      <c r="Z24" s="130">
        <f t="shared" si="2"/>
        <v>337050</v>
      </c>
      <c r="AA24" s="131">
        <f t="shared" si="12"/>
        <v>0</v>
      </c>
      <c r="AB24" s="132">
        <f t="shared" si="3"/>
        <v>0</v>
      </c>
      <c r="AC24" s="133">
        <f t="shared" si="4"/>
        <v>0</v>
      </c>
      <c r="AD24" s="133">
        <f t="shared" si="5"/>
        <v>0</v>
      </c>
      <c r="AE24" s="133">
        <f t="shared" si="6"/>
        <v>0</v>
      </c>
      <c r="AF24" s="133">
        <f t="shared" si="7"/>
        <v>0</v>
      </c>
      <c r="AG24" s="95"/>
      <c r="AH24" s="95"/>
      <c r="AI24" s="95"/>
      <c r="AJ24" s="134"/>
    </row>
    <row r="25" spans="1:36" s="96" customFormat="1" x14ac:dyDescent="0.3">
      <c r="A25" s="122">
        <v>15</v>
      </c>
      <c r="B25" s="123" t="s">
        <v>37</v>
      </c>
      <c r="C25" s="124">
        <v>60</v>
      </c>
      <c r="D25" s="124" t="s">
        <v>689</v>
      </c>
      <c r="E25" s="125" t="s">
        <v>24</v>
      </c>
      <c r="F25" s="21">
        <v>4</v>
      </c>
      <c r="G25" s="126">
        <v>11</v>
      </c>
      <c r="H25" s="126">
        <v>4</v>
      </c>
      <c r="I25" s="126">
        <f t="shared" si="8"/>
        <v>8</v>
      </c>
      <c r="J25" s="126">
        <v>0</v>
      </c>
      <c r="K25" s="127">
        <f t="shared" si="9"/>
        <v>8</v>
      </c>
      <c r="L25" s="128">
        <v>800</v>
      </c>
      <c r="M25" s="128">
        <v>1200.54</v>
      </c>
      <c r="N25" s="129">
        <v>2</v>
      </c>
      <c r="O25" s="129"/>
      <c r="P25" s="129">
        <v>2</v>
      </c>
      <c r="Q25" s="129"/>
      <c r="R25" s="129">
        <v>2</v>
      </c>
      <c r="S25" s="129"/>
      <c r="T25" s="129">
        <v>2</v>
      </c>
      <c r="U25" s="129"/>
      <c r="V25" s="130">
        <f t="shared" si="10"/>
        <v>6400</v>
      </c>
      <c r="W25" s="130">
        <f t="shared" si="11"/>
        <v>1600</v>
      </c>
      <c r="X25" s="130">
        <f t="shared" si="0"/>
        <v>1600</v>
      </c>
      <c r="Y25" s="130">
        <f t="shared" si="1"/>
        <v>1600</v>
      </c>
      <c r="Z25" s="130">
        <f t="shared" si="2"/>
        <v>1600</v>
      </c>
      <c r="AA25" s="131">
        <f t="shared" si="12"/>
        <v>0</v>
      </c>
      <c r="AB25" s="132">
        <f t="shared" si="3"/>
        <v>0</v>
      </c>
      <c r="AC25" s="133">
        <f t="shared" si="4"/>
        <v>0</v>
      </c>
      <c r="AD25" s="133">
        <f t="shared" si="5"/>
        <v>0</v>
      </c>
      <c r="AE25" s="133">
        <f t="shared" si="6"/>
        <v>0</v>
      </c>
      <c r="AF25" s="133">
        <f t="shared" si="7"/>
        <v>0</v>
      </c>
      <c r="AG25" s="95"/>
      <c r="AH25" s="95"/>
      <c r="AI25" s="95"/>
      <c r="AJ25" s="134"/>
    </row>
    <row r="26" spans="1:36" s="96" customFormat="1" x14ac:dyDescent="0.3">
      <c r="A26" s="122">
        <v>16</v>
      </c>
      <c r="B26" s="123" t="s">
        <v>38</v>
      </c>
      <c r="C26" s="124">
        <v>500</v>
      </c>
      <c r="D26" s="124" t="s">
        <v>688</v>
      </c>
      <c r="E26" s="125" t="s">
        <v>24</v>
      </c>
      <c r="F26" s="21">
        <v>13</v>
      </c>
      <c r="G26" s="126">
        <v>12</v>
      </c>
      <c r="H26" s="126">
        <v>25</v>
      </c>
      <c r="I26" s="126">
        <f t="shared" si="8"/>
        <v>30</v>
      </c>
      <c r="J26" s="126">
        <v>0</v>
      </c>
      <c r="K26" s="127">
        <f t="shared" si="9"/>
        <v>30</v>
      </c>
      <c r="L26" s="128">
        <v>450</v>
      </c>
      <c r="M26" s="135">
        <v>9999</v>
      </c>
      <c r="N26" s="129">
        <v>10</v>
      </c>
      <c r="O26" s="129"/>
      <c r="P26" s="129">
        <v>10</v>
      </c>
      <c r="Q26" s="129"/>
      <c r="R26" s="129">
        <v>10</v>
      </c>
      <c r="S26" s="129"/>
      <c r="T26" s="129"/>
      <c r="U26" s="129"/>
      <c r="V26" s="130">
        <f t="shared" si="10"/>
        <v>13500</v>
      </c>
      <c r="W26" s="130">
        <f t="shared" si="11"/>
        <v>4500</v>
      </c>
      <c r="X26" s="130">
        <f t="shared" si="0"/>
        <v>4500</v>
      </c>
      <c r="Y26" s="130">
        <f t="shared" si="1"/>
        <v>4500</v>
      </c>
      <c r="Z26" s="130">
        <f t="shared" si="2"/>
        <v>0</v>
      </c>
      <c r="AA26" s="131">
        <f t="shared" si="12"/>
        <v>0</v>
      </c>
      <c r="AB26" s="132">
        <f t="shared" si="3"/>
        <v>0</v>
      </c>
      <c r="AC26" s="133">
        <f t="shared" si="4"/>
        <v>0</v>
      </c>
      <c r="AD26" s="133">
        <f t="shared" si="5"/>
        <v>0</v>
      </c>
      <c r="AE26" s="133">
        <f t="shared" si="6"/>
        <v>0</v>
      </c>
      <c r="AF26" s="133">
        <f t="shared" si="7"/>
        <v>0</v>
      </c>
      <c r="AG26" s="95"/>
      <c r="AH26" s="95"/>
      <c r="AI26" s="95"/>
      <c r="AJ26" s="134"/>
    </row>
    <row r="27" spans="1:36" s="96" customFormat="1" x14ac:dyDescent="0.3">
      <c r="A27" s="122">
        <v>17</v>
      </c>
      <c r="B27" s="123" t="s">
        <v>39</v>
      </c>
      <c r="C27" s="124">
        <v>1000</v>
      </c>
      <c r="D27" s="124" t="s">
        <v>689</v>
      </c>
      <c r="E27" s="125" t="s">
        <v>22</v>
      </c>
      <c r="F27" s="21">
        <v>1</v>
      </c>
      <c r="G27" s="126">
        <v>1</v>
      </c>
      <c r="H27" s="126">
        <v>0</v>
      </c>
      <c r="I27" s="126">
        <f t="shared" si="8"/>
        <v>2</v>
      </c>
      <c r="J27" s="126">
        <v>0</v>
      </c>
      <c r="K27" s="127">
        <f t="shared" si="9"/>
        <v>2</v>
      </c>
      <c r="L27" s="128">
        <v>120.91</v>
      </c>
      <c r="M27" s="128">
        <v>203.3</v>
      </c>
      <c r="N27" s="129">
        <v>1</v>
      </c>
      <c r="O27" s="129"/>
      <c r="P27" s="129"/>
      <c r="Q27" s="129"/>
      <c r="R27" s="129">
        <v>1</v>
      </c>
      <c r="S27" s="129"/>
      <c r="T27" s="129"/>
      <c r="U27" s="129"/>
      <c r="V27" s="130">
        <f t="shared" si="10"/>
        <v>241.82</v>
      </c>
      <c r="W27" s="130">
        <f t="shared" si="11"/>
        <v>120.91</v>
      </c>
      <c r="X27" s="130">
        <f t="shared" si="0"/>
        <v>0</v>
      </c>
      <c r="Y27" s="130">
        <f t="shared" si="1"/>
        <v>120.91</v>
      </c>
      <c r="Z27" s="130">
        <f t="shared" si="2"/>
        <v>0</v>
      </c>
      <c r="AA27" s="131">
        <f t="shared" si="12"/>
        <v>0</v>
      </c>
      <c r="AB27" s="132">
        <f t="shared" si="3"/>
        <v>0</v>
      </c>
      <c r="AC27" s="133">
        <f t="shared" si="4"/>
        <v>0</v>
      </c>
      <c r="AD27" s="133">
        <f t="shared" si="5"/>
        <v>0</v>
      </c>
      <c r="AE27" s="133">
        <f t="shared" si="6"/>
        <v>0</v>
      </c>
      <c r="AF27" s="133">
        <f t="shared" si="7"/>
        <v>0</v>
      </c>
      <c r="AG27" s="95"/>
      <c r="AH27" s="95"/>
      <c r="AI27" s="95"/>
      <c r="AJ27" s="134"/>
    </row>
    <row r="28" spans="1:36" s="96" customFormat="1" x14ac:dyDescent="0.3">
      <c r="A28" s="122">
        <v>18</v>
      </c>
      <c r="B28" s="123" t="s">
        <v>40</v>
      </c>
      <c r="C28" s="124">
        <v>500</v>
      </c>
      <c r="D28" s="124" t="s">
        <v>690</v>
      </c>
      <c r="E28" s="125" t="s">
        <v>24</v>
      </c>
      <c r="F28" s="21">
        <v>69</v>
      </c>
      <c r="G28" s="126">
        <v>75</v>
      </c>
      <c r="H28" s="126">
        <v>54</v>
      </c>
      <c r="I28" s="126">
        <f t="shared" si="8"/>
        <v>90</v>
      </c>
      <c r="J28" s="126">
        <v>0</v>
      </c>
      <c r="K28" s="127">
        <f t="shared" si="9"/>
        <v>90</v>
      </c>
      <c r="L28" s="128">
        <v>147</v>
      </c>
      <c r="M28" s="128">
        <v>225</v>
      </c>
      <c r="N28" s="129">
        <v>30</v>
      </c>
      <c r="O28" s="129"/>
      <c r="P28" s="129">
        <v>30</v>
      </c>
      <c r="Q28" s="129"/>
      <c r="R28" s="129">
        <v>30</v>
      </c>
      <c r="S28" s="129"/>
      <c r="T28" s="129"/>
      <c r="U28" s="129"/>
      <c r="V28" s="130">
        <f t="shared" si="10"/>
        <v>13230</v>
      </c>
      <c r="W28" s="130">
        <f t="shared" si="11"/>
        <v>4410</v>
      </c>
      <c r="X28" s="130">
        <f t="shared" si="0"/>
        <v>4410</v>
      </c>
      <c r="Y28" s="130">
        <f t="shared" si="1"/>
        <v>4410</v>
      </c>
      <c r="Z28" s="130">
        <f t="shared" si="2"/>
        <v>0</v>
      </c>
      <c r="AA28" s="131">
        <f t="shared" si="12"/>
        <v>0</v>
      </c>
      <c r="AB28" s="132">
        <f t="shared" si="3"/>
        <v>0</v>
      </c>
      <c r="AC28" s="133">
        <f t="shared" si="4"/>
        <v>0</v>
      </c>
      <c r="AD28" s="133">
        <f t="shared" si="5"/>
        <v>0</v>
      </c>
      <c r="AE28" s="133">
        <f t="shared" si="6"/>
        <v>0</v>
      </c>
      <c r="AF28" s="133">
        <f t="shared" si="7"/>
        <v>0</v>
      </c>
      <c r="AG28" s="95"/>
      <c r="AH28" s="95"/>
      <c r="AI28" s="95"/>
      <c r="AJ28" s="134"/>
    </row>
    <row r="29" spans="1:36" s="96" customFormat="1" x14ac:dyDescent="0.3">
      <c r="A29" s="122">
        <v>19</v>
      </c>
      <c r="B29" s="123" t="s">
        <v>41</v>
      </c>
      <c r="C29" s="124">
        <v>1</v>
      </c>
      <c r="D29" s="124" t="s">
        <v>694</v>
      </c>
      <c r="E29" s="125" t="s">
        <v>42</v>
      </c>
      <c r="F29" s="21">
        <v>80</v>
      </c>
      <c r="G29" s="126"/>
      <c r="H29" s="126"/>
      <c r="I29" s="126">
        <f t="shared" si="8"/>
        <v>120</v>
      </c>
      <c r="J29" s="126">
        <v>0</v>
      </c>
      <c r="K29" s="127">
        <f t="shared" si="9"/>
        <v>120</v>
      </c>
      <c r="L29" s="128">
        <v>1.3</v>
      </c>
      <c r="M29" s="128">
        <v>131.61000000000001</v>
      </c>
      <c r="N29" s="129">
        <v>30</v>
      </c>
      <c r="O29" s="129"/>
      <c r="P29" s="129">
        <v>30</v>
      </c>
      <c r="Q29" s="129"/>
      <c r="R29" s="129">
        <v>30</v>
      </c>
      <c r="S29" s="129"/>
      <c r="T29" s="129">
        <v>30</v>
      </c>
      <c r="U29" s="129"/>
      <c r="V29" s="130">
        <f t="shared" si="10"/>
        <v>156</v>
      </c>
      <c r="W29" s="130">
        <f t="shared" si="11"/>
        <v>39</v>
      </c>
      <c r="X29" s="130">
        <f t="shared" si="0"/>
        <v>39</v>
      </c>
      <c r="Y29" s="130">
        <f t="shared" si="1"/>
        <v>39</v>
      </c>
      <c r="Z29" s="130">
        <f t="shared" si="2"/>
        <v>39</v>
      </c>
      <c r="AA29" s="131">
        <f t="shared" si="12"/>
        <v>0</v>
      </c>
      <c r="AB29" s="132">
        <f t="shared" si="3"/>
        <v>0</v>
      </c>
      <c r="AC29" s="133">
        <f t="shared" si="4"/>
        <v>0</v>
      </c>
      <c r="AD29" s="133">
        <f t="shared" si="5"/>
        <v>0</v>
      </c>
      <c r="AE29" s="133">
        <f t="shared" si="6"/>
        <v>0</v>
      </c>
      <c r="AF29" s="133">
        <f t="shared" si="7"/>
        <v>0</v>
      </c>
      <c r="AG29" s="95"/>
      <c r="AH29" s="95"/>
      <c r="AI29" s="95"/>
      <c r="AJ29" s="134"/>
    </row>
    <row r="30" spans="1:36" s="96" customFormat="1" x14ac:dyDescent="0.3">
      <c r="A30" s="122">
        <v>20</v>
      </c>
      <c r="B30" s="123" t="s">
        <v>43</v>
      </c>
      <c r="C30" s="124">
        <v>100</v>
      </c>
      <c r="D30" s="124" t="s">
        <v>695</v>
      </c>
      <c r="E30" s="125" t="s">
        <v>24</v>
      </c>
      <c r="F30" s="21">
        <v>175</v>
      </c>
      <c r="G30" s="126">
        <v>225</v>
      </c>
      <c r="H30" s="126">
        <v>290</v>
      </c>
      <c r="I30" s="126">
        <f t="shared" si="8"/>
        <v>600</v>
      </c>
      <c r="J30" s="126">
        <v>0</v>
      </c>
      <c r="K30" s="127">
        <f t="shared" si="9"/>
        <v>600</v>
      </c>
      <c r="L30" s="128">
        <v>15.4</v>
      </c>
      <c r="M30" s="128">
        <v>32.1</v>
      </c>
      <c r="N30" s="129">
        <v>150</v>
      </c>
      <c r="O30" s="129"/>
      <c r="P30" s="129">
        <v>150</v>
      </c>
      <c r="Q30" s="129"/>
      <c r="R30" s="129">
        <v>150</v>
      </c>
      <c r="S30" s="129"/>
      <c r="T30" s="129">
        <v>150</v>
      </c>
      <c r="U30" s="129"/>
      <c r="V30" s="130">
        <f t="shared" si="10"/>
        <v>9240</v>
      </c>
      <c r="W30" s="130">
        <f t="shared" si="11"/>
        <v>2310</v>
      </c>
      <c r="X30" s="130">
        <f t="shared" si="0"/>
        <v>2310</v>
      </c>
      <c r="Y30" s="130">
        <f t="shared" si="1"/>
        <v>2310</v>
      </c>
      <c r="Z30" s="130">
        <f t="shared" si="2"/>
        <v>2310</v>
      </c>
      <c r="AA30" s="131">
        <f t="shared" si="12"/>
        <v>0</v>
      </c>
      <c r="AB30" s="132">
        <f t="shared" si="3"/>
        <v>0</v>
      </c>
      <c r="AC30" s="133">
        <f t="shared" si="4"/>
        <v>0</v>
      </c>
      <c r="AD30" s="133">
        <f t="shared" si="5"/>
        <v>0</v>
      </c>
      <c r="AE30" s="133">
        <f t="shared" si="6"/>
        <v>0</v>
      </c>
      <c r="AF30" s="133">
        <f t="shared" si="7"/>
        <v>0</v>
      </c>
      <c r="AG30" s="95"/>
      <c r="AH30" s="95"/>
      <c r="AI30" s="95"/>
      <c r="AJ30" s="134"/>
    </row>
    <row r="31" spans="1:36" s="96" customFormat="1" x14ac:dyDescent="0.3">
      <c r="A31" s="122">
        <v>21</v>
      </c>
      <c r="B31" s="123" t="s">
        <v>44</v>
      </c>
      <c r="C31" s="124">
        <v>1000</v>
      </c>
      <c r="D31" s="124" t="s">
        <v>688</v>
      </c>
      <c r="E31" s="125" t="s">
        <v>22</v>
      </c>
      <c r="F31" s="21">
        <v>20</v>
      </c>
      <c r="G31" s="126">
        <v>6</v>
      </c>
      <c r="H31" s="126">
        <v>8</v>
      </c>
      <c r="I31" s="126">
        <f t="shared" si="8"/>
        <v>20</v>
      </c>
      <c r="J31" s="126">
        <v>0</v>
      </c>
      <c r="K31" s="127">
        <f t="shared" si="9"/>
        <v>20</v>
      </c>
      <c r="L31" s="128">
        <v>50</v>
      </c>
      <c r="M31" s="128">
        <v>59.92</v>
      </c>
      <c r="N31" s="129">
        <v>10</v>
      </c>
      <c r="O31" s="129"/>
      <c r="P31" s="129"/>
      <c r="Q31" s="129"/>
      <c r="R31" s="129">
        <v>10</v>
      </c>
      <c r="S31" s="129"/>
      <c r="T31" s="129"/>
      <c r="U31" s="129"/>
      <c r="V31" s="130">
        <f t="shared" si="10"/>
        <v>1000</v>
      </c>
      <c r="W31" s="130">
        <f t="shared" si="11"/>
        <v>500</v>
      </c>
      <c r="X31" s="130">
        <f t="shared" si="0"/>
        <v>0</v>
      </c>
      <c r="Y31" s="130">
        <f t="shared" si="1"/>
        <v>500</v>
      </c>
      <c r="Z31" s="130">
        <f t="shared" si="2"/>
        <v>0</v>
      </c>
      <c r="AA31" s="131">
        <f t="shared" si="12"/>
        <v>0</v>
      </c>
      <c r="AB31" s="132">
        <f t="shared" si="3"/>
        <v>0</v>
      </c>
      <c r="AC31" s="133">
        <f t="shared" si="4"/>
        <v>0</v>
      </c>
      <c r="AD31" s="133">
        <f t="shared" si="5"/>
        <v>0</v>
      </c>
      <c r="AE31" s="133">
        <f t="shared" si="6"/>
        <v>0</v>
      </c>
      <c r="AF31" s="133">
        <f t="shared" si="7"/>
        <v>0</v>
      </c>
      <c r="AG31" s="95"/>
      <c r="AH31" s="95"/>
      <c r="AI31" s="95"/>
      <c r="AJ31" s="134"/>
    </row>
    <row r="32" spans="1:36" s="96" customFormat="1" x14ac:dyDescent="0.3">
      <c r="A32" s="122">
        <v>22</v>
      </c>
      <c r="B32" s="123" t="s">
        <v>45</v>
      </c>
      <c r="C32" s="124">
        <v>100</v>
      </c>
      <c r="D32" s="124" t="s">
        <v>688</v>
      </c>
      <c r="E32" s="125" t="s">
        <v>24</v>
      </c>
      <c r="F32" s="21">
        <v>4</v>
      </c>
      <c r="G32" s="126">
        <v>7</v>
      </c>
      <c r="H32" s="126">
        <v>7</v>
      </c>
      <c r="I32" s="126">
        <f t="shared" si="8"/>
        <v>20</v>
      </c>
      <c r="J32" s="126">
        <v>0</v>
      </c>
      <c r="K32" s="127">
        <f t="shared" si="9"/>
        <v>20</v>
      </c>
      <c r="L32" s="128">
        <v>116</v>
      </c>
      <c r="M32" s="128">
        <v>240.75</v>
      </c>
      <c r="N32" s="129">
        <v>5</v>
      </c>
      <c r="O32" s="129"/>
      <c r="P32" s="129">
        <v>5</v>
      </c>
      <c r="Q32" s="129"/>
      <c r="R32" s="129">
        <v>5</v>
      </c>
      <c r="S32" s="129"/>
      <c r="T32" s="129">
        <v>5</v>
      </c>
      <c r="U32" s="129"/>
      <c r="V32" s="130">
        <f t="shared" si="10"/>
        <v>2320</v>
      </c>
      <c r="W32" s="130">
        <f t="shared" si="11"/>
        <v>580</v>
      </c>
      <c r="X32" s="130">
        <f t="shared" si="0"/>
        <v>580</v>
      </c>
      <c r="Y32" s="130">
        <f t="shared" si="1"/>
        <v>580</v>
      </c>
      <c r="Z32" s="130">
        <f t="shared" si="2"/>
        <v>580</v>
      </c>
      <c r="AA32" s="131">
        <f t="shared" si="12"/>
        <v>0</v>
      </c>
      <c r="AB32" s="132">
        <f t="shared" si="3"/>
        <v>0</v>
      </c>
      <c r="AC32" s="133">
        <f t="shared" si="4"/>
        <v>0</v>
      </c>
      <c r="AD32" s="133">
        <f t="shared" si="5"/>
        <v>0</v>
      </c>
      <c r="AE32" s="133">
        <f t="shared" si="6"/>
        <v>0</v>
      </c>
      <c r="AF32" s="133">
        <f t="shared" si="7"/>
        <v>0</v>
      </c>
      <c r="AG32" s="95"/>
      <c r="AH32" s="95"/>
      <c r="AI32" s="95"/>
      <c r="AJ32" s="134"/>
    </row>
    <row r="33" spans="1:36" s="96" customFormat="1" x14ac:dyDescent="0.3">
      <c r="A33" s="122">
        <v>23</v>
      </c>
      <c r="B33" s="123" t="s">
        <v>46</v>
      </c>
      <c r="C33" s="124">
        <v>100</v>
      </c>
      <c r="D33" s="124" t="s">
        <v>689</v>
      </c>
      <c r="E33" s="125" t="s">
        <v>24</v>
      </c>
      <c r="F33" s="21">
        <v>68</v>
      </c>
      <c r="G33" s="126">
        <v>44</v>
      </c>
      <c r="H33" s="126">
        <v>20</v>
      </c>
      <c r="I33" s="126">
        <f t="shared" si="8"/>
        <v>60</v>
      </c>
      <c r="J33" s="126">
        <v>0</v>
      </c>
      <c r="K33" s="127">
        <f t="shared" si="9"/>
        <v>60</v>
      </c>
      <c r="L33" s="128">
        <v>165</v>
      </c>
      <c r="M33" s="128">
        <v>170.13</v>
      </c>
      <c r="N33" s="129">
        <v>20</v>
      </c>
      <c r="O33" s="129"/>
      <c r="P33" s="129">
        <v>10</v>
      </c>
      <c r="Q33" s="129"/>
      <c r="R33" s="129">
        <v>20</v>
      </c>
      <c r="S33" s="129"/>
      <c r="T33" s="129">
        <v>10</v>
      </c>
      <c r="U33" s="129"/>
      <c r="V33" s="130">
        <f t="shared" si="10"/>
        <v>9900</v>
      </c>
      <c r="W33" s="130">
        <f t="shared" si="11"/>
        <v>3300</v>
      </c>
      <c r="X33" s="130">
        <f t="shared" si="0"/>
        <v>1650</v>
      </c>
      <c r="Y33" s="130">
        <f t="shared" si="1"/>
        <v>3300</v>
      </c>
      <c r="Z33" s="130">
        <f t="shared" si="2"/>
        <v>1650</v>
      </c>
      <c r="AA33" s="131">
        <f t="shared" si="12"/>
        <v>0</v>
      </c>
      <c r="AB33" s="132">
        <f t="shared" si="3"/>
        <v>0</v>
      </c>
      <c r="AC33" s="133">
        <f t="shared" si="4"/>
        <v>0</v>
      </c>
      <c r="AD33" s="133">
        <f t="shared" si="5"/>
        <v>0</v>
      </c>
      <c r="AE33" s="133">
        <f t="shared" si="6"/>
        <v>0</v>
      </c>
      <c r="AF33" s="133">
        <f t="shared" si="7"/>
        <v>0</v>
      </c>
      <c r="AG33" s="95"/>
      <c r="AH33" s="95"/>
      <c r="AI33" s="95"/>
      <c r="AJ33" s="134"/>
    </row>
    <row r="34" spans="1:36" s="96" customFormat="1" x14ac:dyDescent="0.3">
      <c r="A34" s="122">
        <v>24</v>
      </c>
      <c r="B34" s="123" t="s">
        <v>47</v>
      </c>
      <c r="C34" s="124">
        <v>28</v>
      </c>
      <c r="D34" s="124" t="s">
        <v>691</v>
      </c>
      <c r="E34" s="125" t="s">
        <v>24</v>
      </c>
      <c r="F34" s="21">
        <v>60</v>
      </c>
      <c r="G34" s="126">
        <v>80</v>
      </c>
      <c r="H34" s="126">
        <v>10</v>
      </c>
      <c r="I34" s="126">
        <f t="shared" si="8"/>
        <v>60</v>
      </c>
      <c r="J34" s="126">
        <v>0</v>
      </c>
      <c r="K34" s="127">
        <f t="shared" si="9"/>
        <v>60</v>
      </c>
      <c r="L34" s="128">
        <v>393.96</v>
      </c>
      <c r="M34" s="128">
        <v>393.96</v>
      </c>
      <c r="N34" s="129">
        <v>20</v>
      </c>
      <c r="O34" s="129"/>
      <c r="P34" s="129">
        <v>20</v>
      </c>
      <c r="Q34" s="129"/>
      <c r="R34" s="129">
        <v>20</v>
      </c>
      <c r="S34" s="129"/>
      <c r="T34" s="129"/>
      <c r="U34" s="129"/>
      <c r="V34" s="130">
        <f t="shared" si="10"/>
        <v>23637.599999999999</v>
      </c>
      <c r="W34" s="130">
        <f t="shared" si="11"/>
        <v>7879.2</v>
      </c>
      <c r="X34" s="130">
        <f t="shared" si="0"/>
        <v>7879.2</v>
      </c>
      <c r="Y34" s="130">
        <f t="shared" si="1"/>
        <v>7879.2</v>
      </c>
      <c r="Z34" s="130">
        <f t="shared" si="2"/>
        <v>0</v>
      </c>
      <c r="AA34" s="131">
        <f t="shared" si="12"/>
        <v>0</v>
      </c>
      <c r="AB34" s="132">
        <f t="shared" si="3"/>
        <v>0</v>
      </c>
      <c r="AC34" s="133">
        <f t="shared" si="4"/>
        <v>0</v>
      </c>
      <c r="AD34" s="133">
        <f t="shared" si="5"/>
        <v>0</v>
      </c>
      <c r="AE34" s="133">
        <f t="shared" si="6"/>
        <v>0</v>
      </c>
      <c r="AF34" s="133">
        <f t="shared" si="7"/>
        <v>0</v>
      </c>
      <c r="AG34" s="95"/>
      <c r="AH34" s="95"/>
      <c r="AI34" s="95"/>
      <c r="AJ34" s="134"/>
    </row>
    <row r="35" spans="1:36" s="96" customFormat="1" x14ac:dyDescent="0.3">
      <c r="A35" s="122">
        <v>25</v>
      </c>
      <c r="B35" s="123" t="s">
        <v>48</v>
      </c>
      <c r="C35" s="124">
        <v>500</v>
      </c>
      <c r="D35" s="124" t="s">
        <v>696</v>
      </c>
      <c r="E35" s="125" t="s">
        <v>22</v>
      </c>
      <c r="F35" s="21">
        <v>20</v>
      </c>
      <c r="G35" s="126">
        <v>24</v>
      </c>
      <c r="H35" s="126">
        <v>27</v>
      </c>
      <c r="I35" s="126">
        <f t="shared" si="8"/>
        <v>40</v>
      </c>
      <c r="J35" s="126">
        <v>0</v>
      </c>
      <c r="K35" s="127">
        <f t="shared" si="9"/>
        <v>40</v>
      </c>
      <c r="L35" s="128">
        <v>1000</v>
      </c>
      <c r="M35" s="128">
        <v>9999</v>
      </c>
      <c r="N35" s="129">
        <v>20</v>
      </c>
      <c r="O35" s="129"/>
      <c r="P35" s="129"/>
      <c r="Q35" s="129"/>
      <c r="R35" s="129">
        <v>20</v>
      </c>
      <c r="S35" s="129"/>
      <c r="T35" s="129"/>
      <c r="U35" s="129"/>
      <c r="V35" s="130">
        <f t="shared" si="10"/>
        <v>40000</v>
      </c>
      <c r="W35" s="130">
        <f t="shared" si="11"/>
        <v>20000</v>
      </c>
      <c r="X35" s="130">
        <f t="shared" si="0"/>
        <v>0</v>
      </c>
      <c r="Y35" s="130">
        <f t="shared" si="1"/>
        <v>20000</v>
      </c>
      <c r="Z35" s="130">
        <f t="shared" si="2"/>
        <v>0</v>
      </c>
      <c r="AA35" s="131">
        <f t="shared" si="12"/>
        <v>0</v>
      </c>
      <c r="AB35" s="132">
        <f t="shared" si="3"/>
        <v>0</v>
      </c>
      <c r="AC35" s="133">
        <f t="shared" si="4"/>
        <v>0</v>
      </c>
      <c r="AD35" s="133">
        <f t="shared" si="5"/>
        <v>0</v>
      </c>
      <c r="AE35" s="133">
        <f t="shared" si="6"/>
        <v>0</v>
      </c>
      <c r="AF35" s="133">
        <f t="shared" si="7"/>
        <v>0</v>
      </c>
      <c r="AG35" s="95"/>
      <c r="AH35" s="95"/>
      <c r="AI35" s="95"/>
      <c r="AJ35" s="134"/>
    </row>
    <row r="36" spans="1:36" s="96" customFormat="1" x14ac:dyDescent="0.3">
      <c r="A36" s="122">
        <v>26</v>
      </c>
      <c r="B36" s="123" t="s">
        <v>49</v>
      </c>
      <c r="C36" s="124">
        <v>500</v>
      </c>
      <c r="D36" s="124" t="s">
        <v>697</v>
      </c>
      <c r="E36" s="125" t="s">
        <v>24</v>
      </c>
      <c r="F36" s="21">
        <v>40</v>
      </c>
      <c r="G36" s="126">
        <v>13</v>
      </c>
      <c r="H36" s="126">
        <v>9</v>
      </c>
      <c r="I36" s="126">
        <f t="shared" si="8"/>
        <v>20</v>
      </c>
      <c r="J36" s="126">
        <v>0</v>
      </c>
      <c r="K36" s="127">
        <f t="shared" si="9"/>
        <v>20</v>
      </c>
      <c r="L36" s="128">
        <v>130</v>
      </c>
      <c r="M36" s="128">
        <v>160.5</v>
      </c>
      <c r="N36" s="129">
        <v>10</v>
      </c>
      <c r="O36" s="129"/>
      <c r="P36" s="129"/>
      <c r="Q36" s="129"/>
      <c r="R36" s="129">
        <v>10</v>
      </c>
      <c r="S36" s="129"/>
      <c r="T36" s="129"/>
      <c r="U36" s="129"/>
      <c r="V36" s="130">
        <f t="shared" si="10"/>
        <v>2600</v>
      </c>
      <c r="W36" s="130">
        <f t="shared" si="11"/>
        <v>1300</v>
      </c>
      <c r="X36" s="130">
        <f t="shared" si="0"/>
        <v>0</v>
      </c>
      <c r="Y36" s="130">
        <f t="shared" si="1"/>
        <v>1300</v>
      </c>
      <c r="Z36" s="130">
        <f t="shared" si="2"/>
        <v>0</v>
      </c>
      <c r="AA36" s="131">
        <f t="shared" si="12"/>
        <v>0</v>
      </c>
      <c r="AB36" s="132">
        <f t="shared" si="3"/>
        <v>0</v>
      </c>
      <c r="AC36" s="133">
        <f t="shared" si="4"/>
        <v>0</v>
      </c>
      <c r="AD36" s="133">
        <f t="shared" si="5"/>
        <v>0</v>
      </c>
      <c r="AE36" s="133">
        <f t="shared" si="6"/>
        <v>0</v>
      </c>
      <c r="AF36" s="133">
        <f t="shared" si="7"/>
        <v>0</v>
      </c>
      <c r="AG36" s="95"/>
      <c r="AH36" s="95"/>
      <c r="AI36" s="95"/>
      <c r="AJ36" s="134"/>
    </row>
    <row r="37" spans="1:36" s="96" customFormat="1" x14ac:dyDescent="0.3">
      <c r="A37" s="122">
        <v>27</v>
      </c>
      <c r="B37" s="123" t="s">
        <v>50</v>
      </c>
      <c r="C37" s="124">
        <v>100</v>
      </c>
      <c r="D37" s="124" t="s">
        <v>698</v>
      </c>
      <c r="E37" s="125" t="s">
        <v>24</v>
      </c>
      <c r="F37" s="21">
        <v>30</v>
      </c>
      <c r="G37" s="126">
        <v>6</v>
      </c>
      <c r="H37" s="126">
        <v>11</v>
      </c>
      <c r="I37" s="126">
        <f t="shared" si="8"/>
        <v>20</v>
      </c>
      <c r="J37" s="126">
        <v>0</v>
      </c>
      <c r="K37" s="127">
        <f t="shared" si="9"/>
        <v>20</v>
      </c>
      <c r="L37" s="128">
        <v>502.9</v>
      </c>
      <c r="M37" s="128">
        <v>9999</v>
      </c>
      <c r="N37" s="129">
        <v>5</v>
      </c>
      <c r="O37" s="129"/>
      <c r="P37" s="129">
        <v>5</v>
      </c>
      <c r="Q37" s="129"/>
      <c r="R37" s="129">
        <v>5</v>
      </c>
      <c r="S37" s="129"/>
      <c r="T37" s="129">
        <v>5</v>
      </c>
      <c r="U37" s="129"/>
      <c r="V37" s="130">
        <f t="shared" si="10"/>
        <v>10058</v>
      </c>
      <c r="W37" s="130">
        <f t="shared" si="11"/>
        <v>2514.5</v>
      </c>
      <c r="X37" s="130">
        <f t="shared" si="0"/>
        <v>2514.5</v>
      </c>
      <c r="Y37" s="130">
        <f t="shared" si="1"/>
        <v>2514.5</v>
      </c>
      <c r="Z37" s="130">
        <f t="shared" si="2"/>
        <v>2514.5</v>
      </c>
      <c r="AA37" s="131">
        <f t="shared" si="12"/>
        <v>0</v>
      </c>
      <c r="AB37" s="132">
        <f t="shared" si="3"/>
        <v>0</v>
      </c>
      <c r="AC37" s="133">
        <f t="shared" si="4"/>
        <v>0</v>
      </c>
      <c r="AD37" s="133">
        <f t="shared" si="5"/>
        <v>0</v>
      </c>
      <c r="AE37" s="133">
        <f t="shared" si="6"/>
        <v>0</v>
      </c>
      <c r="AF37" s="133">
        <f t="shared" si="7"/>
        <v>0</v>
      </c>
      <c r="AG37" s="95"/>
      <c r="AH37" s="95"/>
      <c r="AI37" s="95"/>
      <c r="AJ37" s="134"/>
    </row>
    <row r="38" spans="1:36" s="96" customFormat="1" x14ac:dyDescent="0.3">
      <c r="A38" s="122">
        <v>28</v>
      </c>
      <c r="B38" s="123" t="s">
        <v>51</v>
      </c>
      <c r="C38" s="124">
        <v>1000</v>
      </c>
      <c r="D38" s="124" t="s">
        <v>697</v>
      </c>
      <c r="E38" s="125" t="s">
        <v>22</v>
      </c>
      <c r="F38" s="21">
        <v>1</v>
      </c>
      <c r="G38" s="126">
        <v>0</v>
      </c>
      <c r="H38" s="126">
        <v>1</v>
      </c>
      <c r="I38" s="126">
        <f t="shared" si="8"/>
        <v>2</v>
      </c>
      <c r="J38" s="126">
        <v>0</v>
      </c>
      <c r="K38" s="127">
        <f t="shared" si="9"/>
        <v>2</v>
      </c>
      <c r="L38" s="128">
        <v>295</v>
      </c>
      <c r="M38" s="128">
        <v>485.78000000000003</v>
      </c>
      <c r="N38" s="129">
        <v>2</v>
      </c>
      <c r="O38" s="129"/>
      <c r="P38" s="129"/>
      <c r="Q38" s="129"/>
      <c r="R38" s="129"/>
      <c r="S38" s="129"/>
      <c r="T38" s="129"/>
      <c r="U38" s="129"/>
      <c r="V38" s="130">
        <f t="shared" si="10"/>
        <v>590</v>
      </c>
      <c r="W38" s="130">
        <f t="shared" si="11"/>
        <v>590</v>
      </c>
      <c r="X38" s="130">
        <f t="shared" si="0"/>
        <v>0</v>
      </c>
      <c r="Y38" s="130">
        <f t="shared" si="1"/>
        <v>0</v>
      </c>
      <c r="Z38" s="130">
        <f t="shared" si="2"/>
        <v>0</v>
      </c>
      <c r="AA38" s="131">
        <f t="shared" si="12"/>
        <v>0</v>
      </c>
      <c r="AB38" s="132">
        <f t="shared" si="3"/>
        <v>0</v>
      </c>
      <c r="AC38" s="133">
        <f t="shared" si="4"/>
        <v>0</v>
      </c>
      <c r="AD38" s="133">
        <f t="shared" si="5"/>
        <v>0</v>
      </c>
      <c r="AE38" s="133">
        <f t="shared" si="6"/>
        <v>0</v>
      </c>
      <c r="AF38" s="133">
        <f t="shared" si="7"/>
        <v>0</v>
      </c>
      <c r="AG38" s="95"/>
      <c r="AH38" s="95"/>
      <c r="AI38" s="95"/>
      <c r="AJ38" s="134"/>
    </row>
    <row r="39" spans="1:36" s="96" customFormat="1" x14ac:dyDescent="0.3">
      <c r="A39" s="122">
        <v>29</v>
      </c>
      <c r="B39" s="123" t="s">
        <v>52</v>
      </c>
      <c r="C39" s="124">
        <v>1000</v>
      </c>
      <c r="D39" s="124" t="s">
        <v>697</v>
      </c>
      <c r="E39" s="125" t="s">
        <v>22</v>
      </c>
      <c r="F39" s="21">
        <v>2</v>
      </c>
      <c r="G39" s="126">
        <v>4</v>
      </c>
      <c r="H39" s="126">
        <v>1</v>
      </c>
      <c r="I39" s="126">
        <f t="shared" si="8"/>
        <v>4</v>
      </c>
      <c r="J39" s="126">
        <v>0</v>
      </c>
      <c r="K39" s="127">
        <f t="shared" si="9"/>
        <v>4</v>
      </c>
      <c r="L39" s="128">
        <v>140</v>
      </c>
      <c r="M39" s="128">
        <v>140.06300000000002</v>
      </c>
      <c r="N39" s="129"/>
      <c r="O39" s="129"/>
      <c r="P39" s="129">
        <v>2</v>
      </c>
      <c r="Q39" s="129"/>
      <c r="R39" s="129"/>
      <c r="S39" s="129"/>
      <c r="T39" s="129">
        <v>2</v>
      </c>
      <c r="U39" s="129"/>
      <c r="V39" s="130">
        <f t="shared" si="10"/>
        <v>560</v>
      </c>
      <c r="W39" s="130">
        <f t="shared" si="11"/>
        <v>0</v>
      </c>
      <c r="X39" s="130">
        <f t="shared" si="0"/>
        <v>280</v>
      </c>
      <c r="Y39" s="130">
        <f t="shared" si="1"/>
        <v>0</v>
      </c>
      <c r="Z39" s="130">
        <f t="shared" si="2"/>
        <v>280</v>
      </c>
      <c r="AA39" s="131">
        <f t="shared" si="12"/>
        <v>0</v>
      </c>
      <c r="AB39" s="132">
        <f t="shared" si="3"/>
        <v>0</v>
      </c>
      <c r="AC39" s="133">
        <f t="shared" si="4"/>
        <v>0</v>
      </c>
      <c r="AD39" s="133">
        <f t="shared" si="5"/>
        <v>0</v>
      </c>
      <c r="AE39" s="133">
        <f t="shared" si="6"/>
        <v>0</v>
      </c>
      <c r="AF39" s="133">
        <f t="shared" si="7"/>
        <v>0</v>
      </c>
      <c r="AG39" s="95"/>
      <c r="AH39" s="95"/>
      <c r="AI39" s="95"/>
      <c r="AJ39" s="134"/>
    </row>
    <row r="40" spans="1:36" s="96" customFormat="1" x14ac:dyDescent="0.3">
      <c r="A40" s="122">
        <v>30</v>
      </c>
      <c r="B40" s="123" t="s">
        <v>53</v>
      </c>
      <c r="C40" s="124">
        <v>1000</v>
      </c>
      <c r="D40" s="124" t="s">
        <v>692</v>
      </c>
      <c r="E40" s="125" t="s">
        <v>22</v>
      </c>
      <c r="F40" s="21">
        <v>13</v>
      </c>
      <c r="G40" s="126">
        <v>15</v>
      </c>
      <c r="H40" s="126">
        <v>19</v>
      </c>
      <c r="I40" s="126">
        <f t="shared" si="8"/>
        <v>30</v>
      </c>
      <c r="J40" s="126">
        <v>0</v>
      </c>
      <c r="K40" s="127">
        <f t="shared" si="9"/>
        <v>30</v>
      </c>
      <c r="L40" s="128">
        <v>280</v>
      </c>
      <c r="M40" s="128">
        <v>400</v>
      </c>
      <c r="N40" s="129"/>
      <c r="O40" s="129"/>
      <c r="P40" s="129">
        <v>10</v>
      </c>
      <c r="Q40" s="129"/>
      <c r="R40" s="129">
        <v>10</v>
      </c>
      <c r="S40" s="129"/>
      <c r="T40" s="129">
        <v>10</v>
      </c>
      <c r="U40" s="129"/>
      <c r="V40" s="130">
        <f t="shared" si="10"/>
        <v>8400</v>
      </c>
      <c r="W40" s="130">
        <f t="shared" si="11"/>
        <v>0</v>
      </c>
      <c r="X40" s="130">
        <f t="shared" si="0"/>
        <v>2800</v>
      </c>
      <c r="Y40" s="130">
        <f t="shared" si="1"/>
        <v>2800</v>
      </c>
      <c r="Z40" s="130">
        <f t="shared" si="2"/>
        <v>2800</v>
      </c>
      <c r="AA40" s="131">
        <f t="shared" si="12"/>
        <v>0</v>
      </c>
      <c r="AB40" s="132">
        <f t="shared" si="3"/>
        <v>0</v>
      </c>
      <c r="AC40" s="133">
        <f t="shared" si="4"/>
        <v>0</v>
      </c>
      <c r="AD40" s="133">
        <f t="shared" si="5"/>
        <v>0</v>
      </c>
      <c r="AE40" s="133">
        <f t="shared" si="6"/>
        <v>0</v>
      </c>
      <c r="AF40" s="133">
        <f t="shared" si="7"/>
        <v>0</v>
      </c>
      <c r="AG40" s="95"/>
      <c r="AH40" s="95"/>
      <c r="AI40" s="95"/>
      <c r="AJ40" s="134"/>
    </row>
    <row r="41" spans="1:36" s="96" customFormat="1" x14ac:dyDescent="0.3">
      <c r="A41" s="122">
        <v>31</v>
      </c>
      <c r="B41" s="123" t="s">
        <v>54</v>
      </c>
      <c r="C41" s="124">
        <v>500</v>
      </c>
      <c r="D41" s="124" t="s">
        <v>689</v>
      </c>
      <c r="E41" s="125" t="s">
        <v>22</v>
      </c>
      <c r="F41" s="21">
        <v>2</v>
      </c>
      <c r="G41" s="126">
        <v>2</v>
      </c>
      <c r="H41" s="126">
        <v>6</v>
      </c>
      <c r="I41" s="126">
        <f t="shared" si="8"/>
        <v>4</v>
      </c>
      <c r="J41" s="126">
        <v>0</v>
      </c>
      <c r="K41" s="127">
        <f t="shared" si="9"/>
        <v>4</v>
      </c>
      <c r="L41" s="128">
        <v>50.34</v>
      </c>
      <c r="M41" s="128">
        <v>80</v>
      </c>
      <c r="N41" s="129">
        <v>2</v>
      </c>
      <c r="O41" s="129"/>
      <c r="P41" s="129"/>
      <c r="Q41" s="129"/>
      <c r="R41" s="129">
        <v>2</v>
      </c>
      <c r="S41" s="129"/>
      <c r="T41" s="129"/>
      <c r="U41" s="129"/>
      <c r="V41" s="130">
        <f t="shared" si="10"/>
        <v>201.36</v>
      </c>
      <c r="W41" s="130">
        <f t="shared" si="11"/>
        <v>100.68</v>
      </c>
      <c r="X41" s="130">
        <f t="shared" si="0"/>
        <v>0</v>
      </c>
      <c r="Y41" s="130">
        <f t="shared" si="1"/>
        <v>100.68</v>
      </c>
      <c r="Z41" s="130">
        <f t="shared" si="2"/>
        <v>0</v>
      </c>
      <c r="AA41" s="131">
        <f t="shared" si="12"/>
        <v>0</v>
      </c>
      <c r="AB41" s="132">
        <f t="shared" si="3"/>
        <v>0</v>
      </c>
      <c r="AC41" s="133">
        <f t="shared" si="4"/>
        <v>0</v>
      </c>
      <c r="AD41" s="133">
        <f t="shared" si="5"/>
        <v>0</v>
      </c>
      <c r="AE41" s="133">
        <f t="shared" si="6"/>
        <v>0</v>
      </c>
      <c r="AF41" s="133">
        <f t="shared" si="7"/>
        <v>0</v>
      </c>
      <c r="AG41" s="95"/>
      <c r="AH41" s="95"/>
      <c r="AI41" s="95"/>
      <c r="AJ41" s="134"/>
    </row>
    <row r="42" spans="1:36" s="96" customFormat="1" x14ac:dyDescent="0.3">
      <c r="A42" s="122">
        <v>32</v>
      </c>
      <c r="B42" s="123" t="s">
        <v>55</v>
      </c>
      <c r="C42" s="124">
        <v>1000</v>
      </c>
      <c r="D42" s="124" t="s">
        <v>689</v>
      </c>
      <c r="E42" s="125" t="s">
        <v>22</v>
      </c>
      <c r="F42" s="21">
        <v>4</v>
      </c>
      <c r="G42" s="126">
        <v>3</v>
      </c>
      <c r="H42" s="126">
        <v>2</v>
      </c>
      <c r="I42" s="126">
        <f t="shared" si="8"/>
        <v>4</v>
      </c>
      <c r="J42" s="126">
        <v>0</v>
      </c>
      <c r="K42" s="127">
        <f t="shared" si="9"/>
        <v>4</v>
      </c>
      <c r="L42" s="128">
        <v>120</v>
      </c>
      <c r="M42" s="128">
        <v>180</v>
      </c>
      <c r="N42" s="129">
        <v>2</v>
      </c>
      <c r="O42" s="129"/>
      <c r="P42" s="129"/>
      <c r="Q42" s="129"/>
      <c r="R42" s="129">
        <v>2</v>
      </c>
      <c r="S42" s="129"/>
      <c r="T42" s="129"/>
      <c r="U42" s="129"/>
      <c r="V42" s="130">
        <f t="shared" si="10"/>
        <v>480</v>
      </c>
      <c r="W42" s="130">
        <f t="shared" si="11"/>
        <v>240</v>
      </c>
      <c r="X42" s="130">
        <f t="shared" si="0"/>
        <v>0</v>
      </c>
      <c r="Y42" s="130">
        <f t="shared" si="1"/>
        <v>240</v>
      </c>
      <c r="Z42" s="130">
        <f t="shared" si="2"/>
        <v>0</v>
      </c>
      <c r="AA42" s="131">
        <f t="shared" si="12"/>
        <v>0</v>
      </c>
      <c r="AB42" s="132">
        <f t="shared" si="3"/>
        <v>0</v>
      </c>
      <c r="AC42" s="133">
        <f t="shared" si="4"/>
        <v>0</v>
      </c>
      <c r="AD42" s="133">
        <f t="shared" si="5"/>
        <v>0</v>
      </c>
      <c r="AE42" s="133">
        <f t="shared" si="6"/>
        <v>0</v>
      </c>
      <c r="AF42" s="133">
        <f t="shared" si="7"/>
        <v>0</v>
      </c>
      <c r="AG42" s="95"/>
      <c r="AH42" s="95"/>
      <c r="AI42" s="95"/>
      <c r="AJ42" s="95"/>
    </row>
    <row r="43" spans="1:36" s="96" customFormat="1" x14ac:dyDescent="0.3">
      <c r="A43" s="122">
        <v>33</v>
      </c>
      <c r="B43" s="123" t="s">
        <v>56</v>
      </c>
      <c r="C43" s="124">
        <v>500</v>
      </c>
      <c r="D43" s="124" t="s">
        <v>689</v>
      </c>
      <c r="E43" s="125" t="s">
        <v>24</v>
      </c>
      <c r="F43" s="21">
        <v>37</v>
      </c>
      <c r="G43" s="126">
        <v>25</v>
      </c>
      <c r="H43" s="126">
        <v>22</v>
      </c>
      <c r="I43" s="126">
        <f t="shared" si="8"/>
        <v>40</v>
      </c>
      <c r="J43" s="126">
        <v>0</v>
      </c>
      <c r="K43" s="127">
        <f t="shared" si="9"/>
        <v>40</v>
      </c>
      <c r="L43" s="128">
        <v>530</v>
      </c>
      <c r="M43" s="128">
        <v>551.04999999999995</v>
      </c>
      <c r="N43" s="129">
        <v>10</v>
      </c>
      <c r="O43" s="129"/>
      <c r="P43" s="129">
        <v>10</v>
      </c>
      <c r="Q43" s="129"/>
      <c r="R43" s="129">
        <v>10</v>
      </c>
      <c r="S43" s="129"/>
      <c r="T43" s="129">
        <v>10</v>
      </c>
      <c r="U43" s="129"/>
      <c r="V43" s="130">
        <f t="shared" si="10"/>
        <v>21200</v>
      </c>
      <c r="W43" s="130">
        <f t="shared" si="11"/>
        <v>5300</v>
      </c>
      <c r="X43" s="130">
        <f t="shared" si="0"/>
        <v>5300</v>
      </c>
      <c r="Y43" s="130">
        <f t="shared" si="1"/>
        <v>5300</v>
      </c>
      <c r="Z43" s="130">
        <f t="shared" si="2"/>
        <v>5300</v>
      </c>
      <c r="AA43" s="131">
        <f t="shared" si="12"/>
        <v>0</v>
      </c>
      <c r="AB43" s="132">
        <f t="shared" si="3"/>
        <v>0</v>
      </c>
      <c r="AC43" s="133">
        <f t="shared" si="4"/>
        <v>0</v>
      </c>
      <c r="AD43" s="133">
        <f t="shared" si="5"/>
        <v>0</v>
      </c>
      <c r="AE43" s="133">
        <f t="shared" si="6"/>
        <v>0</v>
      </c>
      <c r="AF43" s="133">
        <f t="shared" si="7"/>
        <v>0</v>
      </c>
      <c r="AG43" s="95"/>
      <c r="AH43" s="95"/>
      <c r="AI43" s="95"/>
      <c r="AJ43" s="95"/>
    </row>
    <row r="44" spans="1:36" s="96" customFormat="1" x14ac:dyDescent="0.3">
      <c r="A44" s="122">
        <v>34</v>
      </c>
      <c r="B44" s="123" t="s">
        <v>57</v>
      </c>
      <c r="C44" s="124">
        <v>1</v>
      </c>
      <c r="D44" s="124" t="s">
        <v>694</v>
      </c>
      <c r="E44" s="125" t="s">
        <v>42</v>
      </c>
      <c r="F44" s="21">
        <v>90</v>
      </c>
      <c r="G44" s="126"/>
      <c r="H44" s="126"/>
      <c r="I44" s="126">
        <f t="shared" si="8"/>
        <v>800</v>
      </c>
      <c r="J44" s="126">
        <v>0</v>
      </c>
      <c r="K44" s="127">
        <f t="shared" si="9"/>
        <v>800</v>
      </c>
      <c r="L44" s="128">
        <v>0.75</v>
      </c>
      <c r="M44" s="128">
        <v>0.87</v>
      </c>
      <c r="N44" s="129">
        <v>200</v>
      </c>
      <c r="O44" s="129"/>
      <c r="P44" s="129">
        <v>200</v>
      </c>
      <c r="Q44" s="129"/>
      <c r="R44" s="129">
        <v>200</v>
      </c>
      <c r="S44" s="129"/>
      <c r="T44" s="129">
        <v>200</v>
      </c>
      <c r="U44" s="129"/>
      <c r="V44" s="130">
        <f t="shared" si="10"/>
        <v>600</v>
      </c>
      <c r="W44" s="130">
        <f t="shared" si="11"/>
        <v>150</v>
      </c>
      <c r="X44" s="130">
        <f t="shared" si="0"/>
        <v>150</v>
      </c>
      <c r="Y44" s="130">
        <f t="shared" si="1"/>
        <v>150</v>
      </c>
      <c r="Z44" s="130">
        <f t="shared" si="2"/>
        <v>150</v>
      </c>
      <c r="AA44" s="131">
        <f t="shared" si="12"/>
        <v>0</v>
      </c>
      <c r="AB44" s="132">
        <f t="shared" si="3"/>
        <v>0</v>
      </c>
      <c r="AC44" s="133">
        <f t="shared" si="4"/>
        <v>0</v>
      </c>
      <c r="AD44" s="133">
        <f t="shared" si="5"/>
        <v>0</v>
      </c>
      <c r="AE44" s="133">
        <f t="shared" si="6"/>
        <v>0</v>
      </c>
      <c r="AF44" s="133">
        <f t="shared" si="7"/>
        <v>0</v>
      </c>
      <c r="AG44" s="95"/>
      <c r="AH44" s="95"/>
      <c r="AI44" s="95"/>
      <c r="AJ44" s="95"/>
    </row>
    <row r="45" spans="1:36" s="96" customFormat="1" x14ac:dyDescent="0.3">
      <c r="A45" s="122">
        <v>35</v>
      </c>
      <c r="B45" s="123" t="s">
        <v>58</v>
      </c>
      <c r="C45" s="124">
        <v>1000</v>
      </c>
      <c r="D45" s="124" t="s">
        <v>697</v>
      </c>
      <c r="E45" s="125" t="s">
        <v>22</v>
      </c>
      <c r="F45" s="21">
        <v>9</v>
      </c>
      <c r="G45" s="126">
        <v>13</v>
      </c>
      <c r="H45" s="126">
        <v>9</v>
      </c>
      <c r="I45" s="126">
        <f t="shared" si="8"/>
        <v>15</v>
      </c>
      <c r="J45" s="126">
        <v>0</v>
      </c>
      <c r="K45" s="127">
        <f t="shared" si="9"/>
        <v>15</v>
      </c>
      <c r="L45" s="128">
        <v>150</v>
      </c>
      <c r="M45" s="128">
        <v>200</v>
      </c>
      <c r="N45" s="129">
        <v>5</v>
      </c>
      <c r="O45" s="129"/>
      <c r="P45" s="129">
        <v>5</v>
      </c>
      <c r="Q45" s="129"/>
      <c r="R45" s="129">
        <v>5</v>
      </c>
      <c r="S45" s="129"/>
      <c r="T45" s="129"/>
      <c r="U45" s="129"/>
      <c r="V45" s="130">
        <f t="shared" si="10"/>
        <v>2250</v>
      </c>
      <c r="W45" s="130">
        <f t="shared" si="11"/>
        <v>750</v>
      </c>
      <c r="X45" s="130">
        <f t="shared" si="0"/>
        <v>750</v>
      </c>
      <c r="Y45" s="130">
        <f t="shared" si="1"/>
        <v>750</v>
      </c>
      <c r="Z45" s="130">
        <f t="shared" si="2"/>
        <v>0</v>
      </c>
      <c r="AA45" s="131">
        <f t="shared" si="12"/>
        <v>0</v>
      </c>
      <c r="AB45" s="132">
        <f t="shared" si="3"/>
        <v>0</v>
      </c>
      <c r="AC45" s="133">
        <f t="shared" si="4"/>
        <v>0</v>
      </c>
      <c r="AD45" s="133">
        <f t="shared" si="5"/>
        <v>0</v>
      </c>
      <c r="AE45" s="133">
        <f t="shared" si="6"/>
        <v>0</v>
      </c>
      <c r="AF45" s="133">
        <f t="shared" si="7"/>
        <v>0</v>
      </c>
      <c r="AG45" s="95"/>
      <c r="AH45" s="95"/>
      <c r="AI45" s="95"/>
      <c r="AJ45" s="95"/>
    </row>
    <row r="46" spans="1:36" s="96" customFormat="1" x14ac:dyDescent="0.3">
      <c r="A46" s="122">
        <v>36</v>
      </c>
      <c r="B46" s="123" t="s">
        <v>59</v>
      </c>
      <c r="C46" s="124">
        <v>500</v>
      </c>
      <c r="D46" s="124" t="s">
        <v>695</v>
      </c>
      <c r="E46" s="125" t="s">
        <v>24</v>
      </c>
      <c r="F46" s="21">
        <v>36</v>
      </c>
      <c r="G46" s="126">
        <v>32</v>
      </c>
      <c r="H46" s="126">
        <v>15</v>
      </c>
      <c r="I46" s="126">
        <f t="shared" si="8"/>
        <v>30</v>
      </c>
      <c r="J46" s="126">
        <v>0</v>
      </c>
      <c r="K46" s="127">
        <f t="shared" si="9"/>
        <v>30</v>
      </c>
      <c r="L46" s="128">
        <v>115</v>
      </c>
      <c r="M46" s="128">
        <v>155</v>
      </c>
      <c r="N46" s="129"/>
      <c r="O46" s="129"/>
      <c r="P46" s="129">
        <v>10</v>
      </c>
      <c r="Q46" s="129"/>
      <c r="R46" s="129">
        <v>10</v>
      </c>
      <c r="S46" s="129"/>
      <c r="T46" s="129">
        <v>10</v>
      </c>
      <c r="U46" s="129"/>
      <c r="V46" s="130">
        <f t="shared" si="10"/>
        <v>3450</v>
      </c>
      <c r="W46" s="130">
        <f t="shared" si="11"/>
        <v>0</v>
      </c>
      <c r="X46" s="130">
        <f t="shared" si="0"/>
        <v>1150</v>
      </c>
      <c r="Y46" s="130">
        <f t="shared" si="1"/>
        <v>1150</v>
      </c>
      <c r="Z46" s="130">
        <f t="shared" si="2"/>
        <v>1150</v>
      </c>
      <c r="AA46" s="131">
        <f t="shared" si="12"/>
        <v>0</v>
      </c>
      <c r="AB46" s="132">
        <f t="shared" si="3"/>
        <v>0</v>
      </c>
      <c r="AC46" s="133">
        <f t="shared" si="4"/>
        <v>0</v>
      </c>
      <c r="AD46" s="133">
        <f t="shared" si="5"/>
        <v>0</v>
      </c>
      <c r="AE46" s="133">
        <f t="shared" si="6"/>
        <v>0</v>
      </c>
      <c r="AF46" s="133">
        <f t="shared" si="7"/>
        <v>0</v>
      </c>
      <c r="AG46" s="95"/>
      <c r="AH46" s="95"/>
      <c r="AI46" s="95"/>
      <c r="AJ46" s="95"/>
    </row>
    <row r="47" spans="1:36" s="96" customFormat="1" x14ac:dyDescent="0.3">
      <c r="A47" s="122">
        <v>37</v>
      </c>
      <c r="B47" s="123" t="s">
        <v>60</v>
      </c>
      <c r="C47" s="124">
        <v>100</v>
      </c>
      <c r="D47" s="124" t="s">
        <v>690</v>
      </c>
      <c r="E47" s="125" t="s">
        <v>24</v>
      </c>
      <c r="F47" s="21">
        <v>90</v>
      </c>
      <c r="G47" s="126">
        <v>95</v>
      </c>
      <c r="H47" s="126">
        <v>55</v>
      </c>
      <c r="I47" s="126">
        <f t="shared" si="8"/>
        <v>90</v>
      </c>
      <c r="J47" s="126">
        <v>0</v>
      </c>
      <c r="K47" s="127">
        <f t="shared" si="9"/>
        <v>90</v>
      </c>
      <c r="L47" s="128">
        <v>68</v>
      </c>
      <c r="M47" s="128">
        <v>68</v>
      </c>
      <c r="N47" s="129"/>
      <c r="O47" s="129"/>
      <c r="P47" s="129">
        <v>30</v>
      </c>
      <c r="Q47" s="129"/>
      <c r="R47" s="129">
        <v>30</v>
      </c>
      <c r="S47" s="129"/>
      <c r="T47" s="129">
        <v>30</v>
      </c>
      <c r="U47" s="129"/>
      <c r="V47" s="130">
        <f t="shared" si="10"/>
        <v>6120</v>
      </c>
      <c r="W47" s="130">
        <f t="shared" si="11"/>
        <v>0</v>
      </c>
      <c r="X47" s="130">
        <f t="shared" si="0"/>
        <v>2040</v>
      </c>
      <c r="Y47" s="130">
        <f t="shared" si="1"/>
        <v>2040</v>
      </c>
      <c r="Z47" s="130">
        <f t="shared" si="2"/>
        <v>2040</v>
      </c>
      <c r="AA47" s="131">
        <f t="shared" si="12"/>
        <v>0</v>
      </c>
      <c r="AB47" s="132">
        <f t="shared" si="3"/>
        <v>0</v>
      </c>
      <c r="AC47" s="133">
        <f t="shared" si="4"/>
        <v>0</v>
      </c>
      <c r="AD47" s="133">
        <f t="shared" si="5"/>
        <v>0</v>
      </c>
      <c r="AE47" s="133">
        <f t="shared" si="6"/>
        <v>0</v>
      </c>
      <c r="AF47" s="133">
        <f t="shared" si="7"/>
        <v>0</v>
      </c>
      <c r="AG47" s="95"/>
      <c r="AH47" s="95"/>
      <c r="AI47" s="95"/>
      <c r="AJ47" s="95"/>
    </row>
    <row r="48" spans="1:36" s="96" customFormat="1" x14ac:dyDescent="0.3">
      <c r="A48" s="122">
        <v>38</v>
      </c>
      <c r="B48" s="123" t="s">
        <v>61</v>
      </c>
      <c r="C48" s="124">
        <v>500</v>
      </c>
      <c r="D48" s="124" t="s">
        <v>692</v>
      </c>
      <c r="E48" s="125" t="s">
        <v>22</v>
      </c>
      <c r="F48" s="21">
        <v>4</v>
      </c>
      <c r="G48" s="126">
        <v>3</v>
      </c>
      <c r="H48" s="126">
        <v>4</v>
      </c>
      <c r="I48" s="126">
        <f t="shared" si="8"/>
        <v>4</v>
      </c>
      <c r="J48" s="126">
        <v>0</v>
      </c>
      <c r="K48" s="127">
        <f t="shared" si="9"/>
        <v>4</v>
      </c>
      <c r="L48" s="128">
        <v>280</v>
      </c>
      <c r="M48" s="128">
        <v>350.96</v>
      </c>
      <c r="N48" s="129">
        <v>2</v>
      </c>
      <c r="O48" s="129"/>
      <c r="P48" s="129"/>
      <c r="Q48" s="129"/>
      <c r="R48" s="129">
        <v>2</v>
      </c>
      <c r="S48" s="129"/>
      <c r="T48" s="129"/>
      <c r="U48" s="129"/>
      <c r="V48" s="130">
        <f t="shared" si="10"/>
        <v>1120</v>
      </c>
      <c r="W48" s="130">
        <f t="shared" si="11"/>
        <v>560</v>
      </c>
      <c r="X48" s="130">
        <f t="shared" si="0"/>
        <v>0</v>
      </c>
      <c r="Y48" s="130">
        <f t="shared" si="1"/>
        <v>560</v>
      </c>
      <c r="Z48" s="130">
        <f t="shared" si="2"/>
        <v>0</v>
      </c>
      <c r="AA48" s="131">
        <f t="shared" si="12"/>
        <v>0</v>
      </c>
      <c r="AB48" s="132">
        <f t="shared" si="3"/>
        <v>0</v>
      </c>
      <c r="AC48" s="133">
        <f t="shared" si="4"/>
        <v>0</v>
      </c>
      <c r="AD48" s="133">
        <f t="shared" si="5"/>
        <v>0</v>
      </c>
      <c r="AE48" s="133">
        <f t="shared" si="6"/>
        <v>0</v>
      </c>
      <c r="AF48" s="133">
        <f t="shared" si="7"/>
        <v>0</v>
      </c>
      <c r="AG48" s="95"/>
      <c r="AH48" s="95"/>
      <c r="AI48" s="95"/>
      <c r="AJ48" s="95"/>
    </row>
    <row r="49" spans="1:32" s="96" customFormat="1" x14ac:dyDescent="0.3">
      <c r="A49" s="122">
        <v>39</v>
      </c>
      <c r="B49" s="123" t="s">
        <v>62</v>
      </c>
      <c r="C49" s="124">
        <v>30</v>
      </c>
      <c r="D49" s="124" t="s">
        <v>689</v>
      </c>
      <c r="E49" s="125" t="s">
        <v>22</v>
      </c>
      <c r="F49" s="21">
        <v>12</v>
      </c>
      <c r="G49" s="126">
        <v>11</v>
      </c>
      <c r="H49" s="126">
        <v>12</v>
      </c>
      <c r="I49" s="126">
        <f t="shared" si="8"/>
        <v>12</v>
      </c>
      <c r="J49" s="126">
        <v>0</v>
      </c>
      <c r="K49" s="127">
        <f t="shared" si="9"/>
        <v>12</v>
      </c>
      <c r="L49" s="128">
        <v>180</v>
      </c>
      <c r="M49" s="128">
        <v>9999</v>
      </c>
      <c r="N49" s="129">
        <v>6</v>
      </c>
      <c r="O49" s="129"/>
      <c r="P49" s="129"/>
      <c r="Q49" s="129"/>
      <c r="R49" s="129">
        <v>6</v>
      </c>
      <c r="S49" s="129"/>
      <c r="T49" s="129"/>
      <c r="U49" s="129"/>
      <c r="V49" s="130">
        <f t="shared" si="10"/>
        <v>2160</v>
      </c>
      <c r="W49" s="130">
        <f t="shared" si="11"/>
        <v>1080</v>
      </c>
      <c r="X49" s="130">
        <f t="shared" si="0"/>
        <v>0</v>
      </c>
      <c r="Y49" s="130">
        <f t="shared" si="1"/>
        <v>1080</v>
      </c>
      <c r="Z49" s="130">
        <f t="shared" si="2"/>
        <v>0</v>
      </c>
      <c r="AA49" s="131">
        <f t="shared" si="12"/>
        <v>0</v>
      </c>
      <c r="AB49" s="132">
        <f t="shared" si="3"/>
        <v>0</v>
      </c>
      <c r="AC49" s="133">
        <f t="shared" si="4"/>
        <v>0</v>
      </c>
      <c r="AD49" s="133">
        <f t="shared" si="5"/>
        <v>0</v>
      </c>
      <c r="AE49" s="133">
        <f t="shared" si="6"/>
        <v>0</v>
      </c>
      <c r="AF49" s="133">
        <f t="shared" si="7"/>
        <v>0</v>
      </c>
    </row>
    <row r="50" spans="1:32" s="96" customFormat="1" x14ac:dyDescent="0.3">
      <c r="A50" s="122">
        <v>40</v>
      </c>
      <c r="B50" s="123" t="s">
        <v>63</v>
      </c>
      <c r="C50" s="124">
        <v>1000</v>
      </c>
      <c r="D50" s="124" t="s">
        <v>693</v>
      </c>
      <c r="E50" s="125" t="s">
        <v>24</v>
      </c>
      <c r="F50" s="21">
        <v>57</v>
      </c>
      <c r="G50" s="126">
        <v>60</v>
      </c>
      <c r="H50" s="126">
        <v>38</v>
      </c>
      <c r="I50" s="126">
        <f t="shared" si="8"/>
        <v>60</v>
      </c>
      <c r="J50" s="126">
        <v>0</v>
      </c>
      <c r="K50" s="127">
        <f t="shared" si="9"/>
        <v>60</v>
      </c>
      <c r="L50" s="128">
        <v>190</v>
      </c>
      <c r="M50" s="128">
        <v>200</v>
      </c>
      <c r="N50" s="129">
        <v>20</v>
      </c>
      <c r="O50" s="129"/>
      <c r="P50" s="129">
        <v>20</v>
      </c>
      <c r="Q50" s="129"/>
      <c r="R50" s="129">
        <v>20</v>
      </c>
      <c r="S50" s="129"/>
      <c r="T50" s="129"/>
      <c r="U50" s="129"/>
      <c r="V50" s="130">
        <f t="shared" si="10"/>
        <v>11400</v>
      </c>
      <c r="W50" s="130">
        <f t="shared" si="11"/>
        <v>3800</v>
      </c>
      <c r="X50" s="130">
        <f t="shared" si="0"/>
        <v>3800</v>
      </c>
      <c r="Y50" s="130">
        <f t="shared" si="1"/>
        <v>3800</v>
      </c>
      <c r="Z50" s="130">
        <f t="shared" si="2"/>
        <v>0</v>
      </c>
      <c r="AA50" s="131">
        <f t="shared" si="12"/>
        <v>0</v>
      </c>
      <c r="AB50" s="132">
        <f t="shared" si="3"/>
        <v>0</v>
      </c>
      <c r="AC50" s="133">
        <f t="shared" si="4"/>
        <v>0</v>
      </c>
      <c r="AD50" s="133">
        <f t="shared" si="5"/>
        <v>0</v>
      </c>
      <c r="AE50" s="133">
        <f t="shared" si="6"/>
        <v>0</v>
      </c>
      <c r="AF50" s="133">
        <f t="shared" si="7"/>
        <v>0</v>
      </c>
    </row>
    <row r="51" spans="1:32" s="96" customFormat="1" x14ac:dyDescent="0.3">
      <c r="A51" s="122">
        <v>41</v>
      </c>
      <c r="B51" s="123" t="s">
        <v>64</v>
      </c>
      <c r="C51" s="124">
        <v>1000</v>
      </c>
      <c r="D51" s="124" t="s">
        <v>693</v>
      </c>
      <c r="E51" s="125" t="s">
        <v>24</v>
      </c>
      <c r="F51" s="21">
        <v>22</v>
      </c>
      <c r="G51" s="126">
        <v>25</v>
      </c>
      <c r="H51" s="126">
        <v>16</v>
      </c>
      <c r="I51" s="126">
        <f t="shared" si="8"/>
        <v>30</v>
      </c>
      <c r="J51" s="126">
        <v>0</v>
      </c>
      <c r="K51" s="127">
        <f t="shared" si="9"/>
        <v>30</v>
      </c>
      <c r="L51" s="128">
        <v>390</v>
      </c>
      <c r="M51" s="128">
        <v>450</v>
      </c>
      <c r="N51" s="129">
        <v>10</v>
      </c>
      <c r="O51" s="129"/>
      <c r="P51" s="129">
        <v>10</v>
      </c>
      <c r="Q51" s="129"/>
      <c r="R51" s="129">
        <v>10</v>
      </c>
      <c r="S51" s="129"/>
      <c r="T51" s="129"/>
      <c r="U51" s="129"/>
      <c r="V51" s="130">
        <f t="shared" si="10"/>
        <v>11700</v>
      </c>
      <c r="W51" s="130">
        <f t="shared" si="11"/>
        <v>3900</v>
      </c>
      <c r="X51" s="130">
        <f t="shared" si="0"/>
        <v>3900</v>
      </c>
      <c r="Y51" s="130">
        <f t="shared" si="1"/>
        <v>3900</v>
      </c>
      <c r="Z51" s="130">
        <f t="shared" si="2"/>
        <v>0</v>
      </c>
      <c r="AA51" s="131">
        <f t="shared" si="12"/>
        <v>0</v>
      </c>
      <c r="AB51" s="132">
        <f t="shared" si="3"/>
        <v>0</v>
      </c>
      <c r="AC51" s="133">
        <f t="shared" si="4"/>
        <v>0</v>
      </c>
      <c r="AD51" s="133">
        <f t="shared" si="5"/>
        <v>0</v>
      </c>
      <c r="AE51" s="133">
        <f t="shared" si="6"/>
        <v>0</v>
      </c>
      <c r="AF51" s="133">
        <f t="shared" si="7"/>
        <v>0</v>
      </c>
    </row>
    <row r="52" spans="1:32" s="96" customFormat="1" x14ac:dyDescent="0.3">
      <c r="A52" s="122">
        <v>42</v>
      </c>
      <c r="B52" s="123" t="s">
        <v>65</v>
      </c>
      <c r="C52" s="124">
        <v>250</v>
      </c>
      <c r="D52" s="124" t="s">
        <v>699</v>
      </c>
      <c r="E52" s="125" t="s">
        <v>24</v>
      </c>
      <c r="F52" s="21">
        <v>12</v>
      </c>
      <c r="G52" s="126">
        <v>16</v>
      </c>
      <c r="H52" s="126">
        <v>0</v>
      </c>
      <c r="I52" s="126">
        <f t="shared" si="8"/>
        <v>10</v>
      </c>
      <c r="J52" s="126">
        <v>0</v>
      </c>
      <c r="K52" s="127">
        <f t="shared" si="9"/>
        <v>10</v>
      </c>
      <c r="L52" s="128">
        <v>180</v>
      </c>
      <c r="M52" s="128">
        <v>9999</v>
      </c>
      <c r="N52" s="129"/>
      <c r="O52" s="129"/>
      <c r="P52" s="129">
        <v>5</v>
      </c>
      <c r="Q52" s="129"/>
      <c r="R52" s="129"/>
      <c r="S52" s="129"/>
      <c r="T52" s="129">
        <v>5</v>
      </c>
      <c r="U52" s="129"/>
      <c r="V52" s="130">
        <f t="shared" si="10"/>
        <v>1800</v>
      </c>
      <c r="W52" s="130">
        <f t="shared" si="11"/>
        <v>0</v>
      </c>
      <c r="X52" s="130">
        <f t="shared" si="0"/>
        <v>900</v>
      </c>
      <c r="Y52" s="130">
        <f t="shared" si="1"/>
        <v>0</v>
      </c>
      <c r="Z52" s="130">
        <f t="shared" si="2"/>
        <v>900</v>
      </c>
      <c r="AA52" s="131">
        <f t="shared" si="12"/>
        <v>0</v>
      </c>
      <c r="AB52" s="132">
        <f t="shared" si="3"/>
        <v>0</v>
      </c>
      <c r="AC52" s="133">
        <f t="shared" si="4"/>
        <v>0</v>
      </c>
      <c r="AD52" s="133">
        <f t="shared" si="5"/>
        <v>0</v>
      </c>
      <c r="AE52" s="133">
        <f t="shared" si="6"/>
        <v>0</v>
      </c>
      <c r="AF52" s="133">
        <f t="shared" si="7"/>
        <v>0</v>
      </c>
    </row>
    <row r="53" spans="1:32" s="96" customFormat="1" x14ac:dyDescent="0.3">
      <c r="A53" s="122">
        <v>43</v>
      </c>
      <c r="B53" s="123" t="s">
        <v>66</v>
      </c>
      <c r="C53" s="124">
        <v>30</v>
      </c>
      <c r="D53" s="124" t="s">
        <v>700</v>
      </c>
      <c r="E53" s="125" t="s">
        <v>24</v>
      </c>
      <c r="F53" s="21">
        <v>0</v>
      </c>
      <c r="G53" s="126">
        <v>40</v>
      </c>
      <c r="H53" s="126">
        <v>140</v>
      </c>
      <c r="I53" s="126">
        <f t="shared" si="8"/>
        <v>240</v>
      </c>
      <c r="J53" s="126">
        <v>0</v>
      </c>
      <c r="K53" s="127">
        <f t="shared" si="9"/>
        <v>240</v>
      </c>
      <c r="L53" s="128">
        <v>160.5</v>
      </c>
      <c r="M53" s="128">
        <v>160.5</v>
      </c>
      <c r="N53" s="129">
        <v>60</v>
      </c>
      <c r="O53" s="129"/>
      <c r="P53" s="129">
        <v>60</v>
      </c>
      <c r="Q53" s="129"/>
      <c r="R53" s="129">
        <v>60</v>
      </c>
      <c r="S53" s="129"/>
      <c r="T53" s="129">
        <v>60</v>
      </c>
      <c r="U53" s="129"/>
      <c r="V53" s="130">
        <f t="shared" si="10"/>
        <v>38520</v>
      </c>
      <c r="W53" s="130">
        <f t="shared" si="11"/>
        <v>9630</v>
      </c>
      <c r="X53" s="130">
        <f t="shared" si="0"/>
        <v>9630</v>
      </c>
      <c r="Y53" s="130">
        <f t="shared" si="1"/>
        <v>9630</v>
      </c>
      <c r="Z53" s="130">
        <f t="shared" si="2"/>
        <v>9630</v>
      </c>
      <c r="AA53" s="131">
        <f t="shared" si="12"/>
        <v>0</v>
      </c>
      <c r="AB53" s="132">
        <f t="shared" si="3"/>
        <v>0</v>
      </c>
      <c r="AC53" s="133">
        <f t="shared" si="4"/>
        <v>0</v>
      </c>
      <c r="AD53" s="133">
        <f t="shared" si="5"/>
        <v>0</v>
      </c>
      <c r="AE53" s="133">
        <f t="shared" si="6"/>
        <v>0</v>
      </c>
      <c r="AF53" s="133">
        <f t="shared" si="7"/>
        <v>0</v>
      </c>
    </row>
    <row r="54" spans="1:32" s="96" customFormat="1" x14ac:dyDescent="0.3">
      <c r="A54" s="122">
        <v>44</v>
      </c>
      <c r="B54" s="123" t="s">
        <v>67</v>
      </c>
      <c r="C54" s="124">
        <v>500</v>
      </c>
      <c r="D54" s="124" t="s">
        <v>701</v>
      </c>
      <c r="E54" s="125" t="s">
        <v>24</v>
      </c>
      <c r="F54" s="21">
        <v>166</v>
      </c>
      <c r="G54" s="126">
        <v>76</v>
      </c>
      <c r="H54" s="126">
        <v>58</v>
      </c>
      <c r="I54" s="126">
        <f t="shared" si="8"/>
        <v>120</v>
      </c>
      <c r="J54" s="126">
        <v>0</v>
      </c>
      <c r="K54" s="127">
        <f t="shared" si="9"/>
        <v>120</v>
      </c>
      <c r="L54" s="128">
        <v>90</v>
      </c>
      <c r="M54" s="128">
        <v>9999</v>
      </c>
      <c r="N54" s="129">
        <v>30</v>
      </c>
      <c r="O54" s="129"/>
      <c r="P54" s="129">
        <v>30</v>
      </c>
      <c r="Q54" s="129"/>
      <c r="R54" s="129">
        <v>30</v>
      </c>
      <c r="S54" s="129"/>
      <c r="T54" s="129">
        <v>30</v>
      </c>
      <c r="U54" s="129"/>
      <c r="V54" s="130">
        <f t="shared" si="10"/>
        <v>10800</v>
      </c>
      <c r="W54" s="130">
        <f t="shared" si="11"/>
        <v>2700</v>
      </c>
      <c r="X54" s="130">
        <f t="shared" si="0"/>
        <v>2700</v>
      </c>
      <c r="Y54" s="130">
        <f t="shared" si="1"/>
        <v>2700</v>
      </c>
      <c r="Z54" s="130">
        <f t="shared" si="2"/>
        <v>2700</v>
      </c>
      <c r="AA54" s="131">
        <f t="shared" si="12"/>
        <v>0</v>
      </c>
      <c r="AB54" s="132">
        <f t="shared" si="3"/>
        <v>0</v>
      </c>
      <c r="AC54" s="133">
        <f t="shared" si="4"/>
        <v>0</v>
      </c>
      <c r="AD54" s="133">
        <f t="shared" si="5"/>
        <v>0</v>
      </c>
      <c r="AE54" s="133">
        <f t="shared" si="6"/>
        <v>0</v>
      </c>
      <c r="AF54" s="133">
        <f t="shared" si="7"/>
        <v>0</v>
      </c>
    </row>
    <row r="55" spans="1:32" s="96" customFormat="1" x14ac:dyDescent="0.3">
      <c r="A55" s="122">
        <v>45</v>
      </c>
      <c r="B55" s="123" t="s">
        <v>702</v>
      </c>
      <c r="C55" s="124">
        <v>100</v>
      </c>
      <c r="D55" s="124" t="s">
        <v>703</v>
      </c>
      <c r="E55" s="125" t="s">
        <v>24</v>
      </c>
      <c r="F55" s="21"/>
      <c r="G55" s="126"/>
      <c r="H55" s="126"/>
      <c r="I55" s="126">
        <f t="shared" si="8"/>
        <v>120</v>
      </c>
      <c r="J55" s="126">
        <v>0</v>
      </c>
      <c r="K55" s="127">
        <f t="shared" si="9"/>
        <v>120</v>
      </c>
      <c r="L55" s="128">
        <v>428</v>
      </c>
      <c r="M55" s="128">
        <v>9999</v>
      </c>
      <c r="N55" s="129">
        <v>30</v>
      </c>
      <c r="O55" s="129"/>
      <c r="P55" s="129">
        <v>30</v>
      </c>
      <c r="Q55" s="129"/>
      <c r="R55" s="129">
        <v>30</v>
      </c>
      <c r="S55" s="129"/>
      <c r="T55" s="129">
        <v>30</v>
      </c>
      <c r="U55" s="129"/>
      <c r="V55" s="130">
        <f t="shared" si="10"/>
        <v>51360</v>
      </c>
      <c r="W55" s="130">
        <f t="shared" si="11"/>
        <v>12840</v>
      </c>
      <c r="X55" s="130">
        <f t="shared" si="0"/>
        <v>12840</v>
      </c>
      <c r="Y55" s="130">
        <f t="shared" si="1"/>
        <v>12840</v>
      </c>
      <c r="Z55" s="130">
        <f t="shared" si="2"/>
        <v>12840</v>
      </c>
      <c r="AA55" s="131"/>
      <c r="AB55" s="132"/>
      <c r="AC55" s="133">
        <f t="shared" si="4"/>
        <v>0</v>
      </c>
      <c r="AD55" s="133">
        <f t="shared" si="5"/>
        <v>0</v>
      </c>
      <c r="AE55" s="133">
        <f t="shared" si="6"/>
        <v>0</v>
      </c>
      <c r="AF55" s="133">
        <f t="shared" si="7"/>
        <v>0</v>
      </c>
    </row>
    <row r="56" spans="1:32" s="96" customFormat="1" x14ac:dyDescent="0.3">
      <c r="A56" s="122">
        <v>46</v>
      </c>
      <c r="B56" s="123" t="s">
        <v>68</v>
      </c>
      <c r="C56" s="124">
        <v>1</v>
      </c>
      <c r="D56" s="124" t="s">
        <v>694</v>
      </c>
      <c r="E56" s="125" t="s">
        <v>42</v>
      </c>
      <c r="F56" s="21">
        <v>50</v>
      </c>
      <c r="G56" s="126"/>
      <c r="H56" s="126"/>
      <c r="I56" s="126">
        <f t="shared" si="8"/>
        <v>600</v>
      </c>
      <c r="J56" s="126">
        <v>0</v>
      </c>
      <c r="K56" s="127">
        <f t="shared" si="9"/>
        <v>600</v>
      </c>
      <c r="L56" s="128">
        <v>3.8</v>
      </c>
      <c r="M56" s="128">
        <v>5.15</v>
      </c>
      <c r="N56" s="129">
        <v>200</v>
      </c>
      <c r="O56" s="129"/>
      <c r="P56" s="129">
        <v>100</v>
      </c>
      <c r="Q56" s="129"/>
      <c r="R56" s="129">
        <v>200</v>
      </c>
      <c r="S56" s="129"/>
      <c r="T56" s="129">
        <v>100</v>
      </c>
      <c r="U56" s="129"/>
      <c r="V56" s="130">
        <f t="shared" si="10"/>
        <v>2280</v>
      </c>
      <c r="W56" s="130">
        <f t="shared" si="11"/>
        <v>760</v>
      </c>
      <c r="X56" s="130">
        <f t="shared" si="0"/>
        <v>380</v>
      </c>
      <c r="Y56" s="130">
        <f t="shared" si="1"/>
        <v>760</v>
      </c>
      <c r="Z56" s="130">
        <f t="shared" si="2"/>
        <v>380</v>
      </c>
      <c r="AA56" s="131">
        <f t="shared" si="12"/>
        <v>0</v>
      </c>
      <c r="AB56" s="132">
        <f t="shared" si="3"/>
        <v>0</v>
      </c>
      <c r="AC56" s="133">
        <f t="shared" si="4"/>
        <v>0</v>
      </c>
      <c r="AD56" s="133">
        <f t="shared" si="5"/>
        <v>0</v>
      </c>
      <c r="AE56" s="133">
        <f t="shared" si="6"/>
        <v>0</v>
      </c>
      <c r="AF56" s="133">
        <f t="shared" si="7"/>
        <v>0</v>
      </c>
    </row>
    <row r="57" spans="1:32" s="96" customFormat="1" x14ac:dyDescent="0.3">
      <c r="A57" s="122">
        <v>47</v>
      </c>
      <c r="B57" s="123" t="s">
        <v>69</v>
      </c>
      <c r="C57" s="124">
        <v>100</v>
      </c>
      <c r="D57" s="124" t="s">
        <v>689</v>
      </c>
      <c r="E57" s="125" t="s">
        <v>24</v>
      </c>
      <c r="F57" s="21">
        <v>9</v>
      </c>
      <c r="G57" s="126">
        <v>16</v>
      </c>
      <c r="H57" s="126">
        <v>20</v>
      </c>
      <c r="I57" s="126">
        <f t="shared" si="8"/>
        <v>20</v>
      </c>
      <c r="J57" s="126">
        <v>0</v>
      </c>
      <c r="K57" s="127">
        <f t="shared" si="9"/>
        <v>20</v>
      </c>
      <c r="L57" s="128">
        <v>70</v>
      </c>
      <c r="M57" s="128">
        <v>75.97</v>
      </c>
      <c r="N57" s="129">
        <v>10</v>
      </c>
      <c r="O57" s="129"/>
      <c r="P57" s="129"/>
      <c r="Q57" s="129"/>
      <c r="R57" s="129">
        <v>10</v>
      </c>
      <c r="S57" s="129"/>
      <c r="T57" s="129"/>
      <c r="U57" s="129"/>
      <c r="V57" s="130">
        <f t="shared" si="10"/>
        <v>1400</v>
      </c>
      <c r="W57" s="130">
        <f t="shared" si="11"/>
        <v>700</v>
      </c>
      <c r="X57" s="130">
        <f t="shared" si="0"/>
        <v>0</v>
      </c>
      <c r="Y57" s="130">
        <f t="shared" si="1"/>
        <v>700</v>
      </c>
      <c r="Z57" s="130">
        <f t="shared" si="2"/>
        <v>0</v>
      </c>
      <c r="AA57" s="131">
        <f t="shared" si="12"/>
        <v>0</v>
      </c>
      <c r="AB57" s="132">
        <f t="shared" si="3"/>
        <v>0</v>
      </c>
      <c r="AC57" s="133">
        <f t="shared" si="4"/>
        <v>0</v>
      </c>
      <c r="AD57" s="133">
        <f t="shared" si="5"/>
        <v>0</v>
      </c>
      <c r="AE57" s="133">
        <f t="shared" si="6"/>
        <v>0</v>
      </c>
      <c r="AF57" s="133">
        <f t="shared" si="7"/>
        <v>0</v>
      </c>
    </row>
    <row r="58" spans="1:32" s="96" customFormat="1" x14ac:dyDescent="0.3">
      <c r="A58" s="122">
        <v>48</v>
      </c>
      <c r="B58" s="123" t="s">
        <v>70</v>
      </c>
      <c r="C58" s="124">
        <v>1000</v>
      </c>
      <c r="D58" s="124" t="s">
        <v>689</v>
      </c>
      <c r="E58" s="125" t="s">
        <v>22</v>
      </c>
      <c r="F58" s="21">
        <v>63</v>
      </c>
      <c r="G58" s="126">
        <v>48</v>
      </c>
      <c r="H58" s="126">
        <v>33</v>
      </c>
      <c r="I58" s="126">
        <f t="shared" si="8"/>
        <v>60</v>
      </c>
      <c r="J58" s="126">
        <v>0</v>
      </c>
      <c r="K58" s="127">
        <f t="shared" si="9"/>
        <v>60</v>
      </c>
      <c r="L58" s="128">
        <v>200</v>
      </c>
      <c r="M58" s="128">
        <v>430</v>
      </c>
      <c r="N58" s="129">
        <v>15</v>
      </c>
      <c r="O58" s="129"/>
      <c r="P58" s="129">
        <v>15</v>
      </c>
      <c r="Q58" s="129"/>
      <c r="R58" s="129">
        <v>15</v>
      </c>
      <c r="S58" s="129"/>
      <c r="T58" s="129">
        <v>15</v>
      </c>
      <c r="U58" s="129"/>
      <c r="V58" s="130">
        <f t="shared" si="10"/>
        <v>12000</v>
      </c>
      <c r="W58" s="130">
        <f t="shared" si="11"/>
        <v>3000</v>
      </c>
      <c r="X58" s="130">
        <f t="shared" si="0"/>
        <v>3000</v>
      </c>
      <c r="Y58" s="130">
        <f t="shared" si="1"/>
        <v>3000</v>
      </c>
      <c r="Z58" s="130">
        <f t="shared" si="2"/>
        <v>3000</v>
      </c>
      <c r="AA58" s="131">
        <f t="shared" si="12"/>
        <v>0</v>
      </c>
      <c r="AB58" s="132">
        <f t="shared" si="3"/>
        <v>0</v>
      </c>
      <c r="AC58" s="133">
        <f t="shared" si="4"/>
        <v>0</v>
      </c>
      <c r="AD58" s="133">
        <f t="shared" si="5"/>
        <v>0</v>
      </c>
      <c r="AE58" s="133">
        <f t="shared" si="6"/>
        <v>0</v>
      </c>
      <c r="AF58" s="133">
        <f t="shared" si="7"/>
        <v>0</v>
      </c>
    </row>
    <row r="59" spans="1:32" s="96" customFormat="1" x14ac:dyDescent="0.3">
      <c r="A59" s="122">
        <v>49</v>
      </c>
      <c r="B59" s="123" t="s">
        <v>71</v>
      </c>
      <c r="C59" s="124">
        <v>500</v>
      </c>
      <c r="D59" s="124" t="s">
        <v>689</v>
      </c>
      <c r="E59" s="125" t="s">
        <v>22</v>
      </c>
      <c r="F59" s="21">
        <v>0</v>
      </c>
      <c r="G59" s="126"/>
      <c r="H59" s="126">
        <v>0</v>
      </c>
      <c r="I59" s="126">
        <f t="shared" si="8"/>
        <v>1</v>
      </c>
      <c r="J59" s="126">
        <v>0</v>
      </c>
      <c r="K59" s="127">
        <f t="shared" si="9"/>
        <v>1</v>
      </c>
      <c r="L59" s="128">
        <v>140.07</v>
      </c>
      <c r="M59" s="128">
        <v>140.16999999999999</v>
      </c>
      <c r="N59" s="129">
        <v>1</v>
      </c>
      <c r="O59" s="129"/>
      <c r="P59" s="129"/>
      <c r="Q59" s="129"/>
      <c r="R59" s="129"/>
      <c r="S59" s="129"/>
      <c r="T59" s="129"/>
      <c r="U59" s="129"/>
      <c r="V59" s="130">
        <f t="shared" si="10"/>
        <v>140.07</v>
      </c>
      <c r="W59" s="130">
        <f t="shared" si="11"/>
        <v>140.07</v>
      </c>
      <c r="X59" s="130">
        <f t="shared" si="0"/>
        <v>0</v>
      </c>
      <c r="Y59" s="130">
        <f t="shared" si="1"/>
        <v>0</v>
      </c>
      <c r="Z59" s="130">
        <f t="shared" si="2"/>
        <v>0</v>
      </c>
      <c r="AA59" s="131">
        <f t="shared" si="12"/>
        <v>0</v>
      </c>
      <c r="AB59" s="132">
        <f t="shared" si="3"/>
        <v>0</v>
      </c>
      <c r="AC59" s="133">
        <f t="shared" si="4"/>
        <v>0</v>
      </c>
      <c r="AD59" s="133">
        <f t="shared" si="5"/>
        <v>0</v>
      </c>
      <c r="AE59" s="133">
        <f t="shared" si="6"/>
        <v>0</v>
      </c>
      <c r="AF59" s="133">
        <f t="shared" si="7"/>
        <v>0</v>
      </c>
    </row>
    <row r="60" spans="1:32" s="96" customFormat="1" x14ac:dyDescent="0.3">
      <c r="A60" s="122">
        <v>50</v>
      </c>
      <c r="B60" s="123" t="s">
        <v>72</v>
      </c>
      <c r="C60" s="124">
        <v>100</v>
      </c>
      <c r="D60" s="124" t="s">
        <v>689</v>
      </c>
      <c r="E60" s="125" t="s">
        <v>24</v>
      </c>
      <c r="F60" s="21">
        <v>65</v>
      </c>
      <c r="G60" s="126">
        <v>70</v>
      </c>
      <c r="H60" s="126">
        <v>85</v>
      </c>
      <c r="I60" s="126">
        <f t="shared" si="8"/>
        <v>120</v>
      </c>
      <c r="J60" s="126">
        <v>0</v>
      </c>
      <c r="K60" s="127">
        <f t="shared" si="9"/>
        <v>120</v>
      </c>
      <c r="L60" s="128">
        <v>300</v>
      </c>
      <c r="M60" s="128">
        <v>800.36</v>
      </c>
      <c r="N60" s="129">
        <v>30</v>
      </c>
      <c r="O60" s="129"/>
      <c r="P60" s="129">
        <v>30</v>
      </c>
      <c r="Q60" s="129"/>
      <c r="R60" s="129">
        <v>30</v>
      </c>
      <c r="S60" s="129"/>
      <c r="T60" s="129">
        <v>30</v>
      </c>
      <c r="U60" s="129"/>
      <c r="V60" s="130">
        <f t="shared" si="10"/>
        <v>36000</v>
      </c>
      <c r="W60" s="130">
        <f t="shared" si="11"/>
        <v>9000</v>
      </c>
      <c r="X60" s="130">
        <f t="shared" si="0"/>
        <v>9000</v>
      </c>
      <c r="Y60" s="130">
        <f t="shared" si="1"/>
        <v>9000</v>
      </c>
      <c r="Z60" s="130">
        <f t="shared" si="2"/>
        <v>9000</v>
      </c>
      <c r="AA60" s="131">
        <f t="shared" si="12"/>
        <v>0</v>
      </c>
      <c r="AB60" s="132">
        <f t="shared" si="3"/>
        <v>0</v>
      </c>
      <c r="AC60" s="133">
        <f t="shared" si="4"/>
        <v>0</v>
      </c>
      <c r="AD60" s="133">
        <f t="shared" si="5"/>
        <v>0</v>
      </c>
      <c r="AE60" s="133">
        <f t="shared" si="6"/>
        <v>0</v>
      </c>
      <c r="AF60" s="133">
        <f t="shared" si="7"/>
        <v>0</v>
      </c>
    </row>
    <row r="61" spans="1:32" s="96" customFormat="1" x14ac:dyDescent="0.3">
      <c r="A61" s="122">
        <v>51</v>
      </c>
      <c r="B61" s="123" t="s">
        <v>73</v>
      </c>
      <c r="C61" s="124">
        <v>500</v>
      </c>
      <c r="D61" s="124" t="s">
        <v>688</v>
      </c>
      <c r="E61" s="125" t="s">
        <v>24</v>
      </c>
      <c r="F61" s="21">
        <v>50</v>
      </c>
      <c r="G61" s="126">
        <v>24</v>
      </c>
      <c r="H61" s="126">
        <v>20</v>
      </c>
      <c r="I61" s="126">
        <f t="shared" si="8"/>
        <v>40</v>
      </c>
      <c r="J61" s="126">
        <v>0</v>
      </c>
      <c r="K61" s="127">
        <f t="shared" si="9"/>
        <v>40</v>
      </c>
      <c r="L61" s="128">
        <v>249.5</v>
      </c>
      <c r="M61" s="128">
        <v>270</v>
      </c>
      <c r="N61" s="129">
        <v>10</v>
      </c>
      <c r="O61" s="129"/>
      <c r="P61" s="129">
        <v>10</v>
      </c>
      <c r="Q61" s="129"/>
      <c r="R61" s="129">
        <v>10</v>
      </c>
      <c r="S61" s="129"/>
      <c r="T61" s="129">
        <v>10</v>
      </c>
      <c r="U61" s="129"/>
      <c r="V61" s="130">
        <f t="shared" si="10"/>
        <v>9980</v>
      </c>
      <c r="W61" s="130">
        <f t="shared" si="11"/>
        <v>2495</v>
      </c>
      <c r="X61" s="130">
        <f t="shared" si="0"/>
        <v>2495</v>
      </c>
      <c r="Y61" s="130">
        <f t="shared" si="1"/>
        <v>2495</v>
      </c>
      <c r="Z61" s="130">
        <f t="shared" si="2"/>
        <v>2495</v>
      </c>
      <c r="AA61" s="131">
        <f t="shared" si="12"/>
        <v>0</v>
      </c>
      <c r="AB61" s="132">
        <f t="shared" si="3"/>
        <v>0</v>
      </c>
      <c r="AC61" s="133">
        <f t="shared" si="4"/>
        <v>0</v>
      </c>
      <c r="AD61" s="133">
        <f t="shared" si="5"/>
        <v>0</v>
      </c>
      <c r="AE61" s="133">
        <f t="shared" si="6"/>
        <v>0</v>
      </c>
      <c r="AF61" s="133">
        <f t="shared" si="7"/>
        <v>0</v>
      </c>
    </row>
    <row r="62" spans="1:32" s="96" customFormat="1" x14ac:dyDescent="0.3">
      <c r="A62" s="122">
        <v>52</v>
      </c>
      <c r="B62" s="123" t="s">
        <v>74</v>
      </c>
      <c r="C62" s="124">
        <v>500</v>
      </c>
      <c r="D62" s="124" t="s">
        <v>688</v>
      </c>
      <c r="E62" s="125" t="s">
        <v>24</v>
      </c>
      <c r="F62" s="21">
        <v>75</v>
      </c>
      <c r="G62" s="126">
        <v>12</v>
      </c>
      <c r="H62" s="126">
        <v>30</v>
      </c>
      <c r="I62" s="126">
        <f t="shared" si="8"/>
        <v>60</v>
      </c>
      <c r="J62" s="126">
        <v>0</v>
      </c>
      <c r="K62" s="127">
        <f t="shared" si="9"/>
        <v>60</v>
      </c>
      <c r="L62" s="128">
        <v>65</v>
      </c>
      <c r="M62" s="128">
        <v>114.49</v>
      </c>
      <c r="N62" s="129">
        <v>20</v>
      </c>
      <c r="O62" s="129"/>
      <c r="P62" s="129">
        <v>20</v>
      </c>
      <c r="Q62" s="129"/>
      <c r="R62" s="129">
        <v>20</v>
      </c>
      <c r="S62" s="129"/>
      <c r="T62" s="129"/>
      <c r="U62" s="129"/>
      <c r="V62" s="130">
        <f t="shared" si="10"/>
        <v>3900</v>
      </c>
      <c r="W62" s="130">
        <f t="shared" si="11"/>
        <v>1300</v>
      </c>
      <c r="X62" s="130">
        <f t="shared" si="0"/>
        <v>1300</v>
      </c>
      <c r="Y62" s="130">
        <f t="shared" si="1"/>
        <v>1300</v>
      </c>
      <c r="Z62" s="130">
        <f t="shared" si="2"/>
        <v>0</v>
      </c>
      <c r="AA62" s="131">
        <f t="shared" si="12"/>
        <v>0</v>
      </c>
      <c r="AB62" s="132">
        <f t="shared" si="3"/>
        <v>0</v>
      </c>
      <c r="AC62" s="133">
        <f t="shared" si="4"/>
        <v>0</v>
      </c>
      <c r="AD62" s="133">
        <f t="shared" si="5"/>
        <v>0</v>
      </c>
      <c r="AE62" s="133">
        <f t="shared" si="6"/>
        <v>0</v>
      </c>
      <c r="AF62" s="133">
        <f t="shared" si="7"/>
        <v>0</v>
      </c>
    </row>
    <row r="63" spans="1:32" s="96" customFormat="1" x14ac:dyDescent="0.3">
      <c r="A63" s="122">
        <v>53</v>
      </c>
      <c r="B63" s="123" t="s">
        <v>75</v>
      </c>
      <c r="C63" s="124">
        <v>60</v>
      </c>
      <c r="D63" s="124" t="s">
        <v>689</v>
      </c>
      <c r="E63" s="125" t="s">
        <v>22</v>
      </c>
      <c r="F63" s="21">
        <v>30</v>
      </c>
      <c r="G63" s="126">
        <v>32</v>
      </c>
      <c r="H63" s="126">
        <v>38</v>
      </c>
      <c r="I63" s="126">
        <f t="shared" si="8"/>
        <v>50</v>
      </c>
      <c r="J63" s="126">
        <v>0</v>
      </c>
      <c r="K63" s="127">
        <f t="shared" si="9"/>
        <v>50</v>
      </c>
      <c r="L63" s="128">
        <v>490.56</v>
      </c>
      <c r="M63" s="128">
        <v>9999</v>
      </c>
      <c r="N63" s="129">
        <v>20</v>
      </c>
      <c r="O63" s="129"/>
      <c r="P63" s="129">
        <v>10</v>
      </c>
      <c r="Q63" s="129"/>
      <c r="R63" s="129">
        <v>20</v>
      </c>
      <c r="S63" s="129"/>
      <c r="T63" s="129"/>
      <c r="U63" s="129"/>
      <c r="V63" s="130">
        <f t="shared" si="10"/>
        <v>24528</v>
      </c>
      <c r="W63" s="130">
        <f t="shared" si="11"/>
        <v>9811.2000000000007</v>
      </c>
      <c r="X63" s="130">
        <f t="shared" si="0"/>
        <v>4905.6000000000004</v>
      </c>
      <c r="Y63" s="130">
        <f t="shared" si="1"/>
        <v>9811.2000000000007</v>
      </c>
      <c r="Z63" s="130">
        <f t="shared" si="2"/>
        <v>0</v>
      </c>
      <c r="AA63" s="131">
        <f t="shared" si="12"/>
        <v>0</v>
      </c>
      <c r="AB63" s="132">
        <f t="shared" si="3"/>
        <v>0</v>
      </c>
      <c r="AC63" s="133">
        <f t="shared" si="4"/>
        <v>0</v>
      </c>
      <c r="AD63" s="133">
        <f t="shared" si="5"/>
        <v>0</v>
      </c>
      <c r="AE63" s="133">
        <f t="shared" si="6"/>
        <v>0</v>
      </c>
      <c r="AF63" s="133">
        <f t="shared" si="7"/>
        <v>0</v>
      </c>
    </row>
    <row r="64" spans="1:32" s="96" customFormat="1" x14ac:dyDescent="0.3">
      <c r="A64" s="122">
        <v>54</v>
      </c>
      <c r="B64" s="123" t="s">
        <v>76</v>
      </c>
      <c r="C64" s="124">
        <v>100</v>
      </c>
      <c r="D64" s="124" t="s">
        <v>704</v>
      </c>
      <c r="E64" s="125" t="s">
        <v>24</v>
      </c>
      <c r="F64" s="21">
        <v>13</v>
      </c>
      <c r="G64" s="126">
        <v>10</v>
      </c>
      <c r="H64" s="126">
        <v>8</v>
      </c>
      <c r="I64" s="126">
        <f t="shared" si="8"/>
        <v>20</v>
      </c>
      <c r="J64" s="126">
        <v>0</v>
      </c>
      <c r="K64" s="127">
        <f t="shared" si="9"/>
        <v>20</v>
      </c>
      <c r="L64" s="128">
        <v>185</v>
      </c>
      <c r="M64" s="128">
        <v>239</v>
      </c>
      <c r="N64" s="129"/>
      <c r="O64" s="129"/>
      <c r="P64" s="129">
        <v>10</v>
      </c>
      <c r="Q64" s="129"/>
      <c r="R64" s="129"/>
      <c r="S64" s="129"/>
      <c r="T64" s="129">
        <v>10</v>
      </c>
      <c r="U64" s="129"/>
      <c r="V64" s="130">
        <f t="shared" si="10"/>
        <v>3700</v>
      </c>
      <c r="W64" s="130">
        <f t="shared" si="11"/>
        <v>0</v>
      </c>
      <c r="X64" s="130">
        <f t="shared" si="0"/>
        <v>1850</v>
      </c>
      <c r="Y64" s="130">
        <f t="shared" si="1"/>
        <v>0</v>
      </c>
      <c r="Z64" s="130">
        <f t="shared" si="2"/>
        <v>1850</v>
      </c>
      <c r="AA64" s="131">
        <f t="shared" si="12"/>
        <v>0</v>
      </c>
      <c r="AB64" s="132">
        <f t="shared" si="3"/>
        <v>0</v>
      </c>
      <c r="AC64" s="133">
        <f t="shared" si="4"/>
        <v>0</v>
      </c>
      <c r="AD64" s="133">
        <f t="shared" si="5"/>
        <v>0</v>
      </c>
      <c r="AE64" s="133">
        <f t="shared" si="6"/>
        <v>0</v>
      </c>
      <c r="AF64" s="133">
        <f t="shared" si="7"/>
        <v>0</v>
      </c>
    </row>
    <row r="65" spans="1:32" s="96" customFormat="1" x14ac:dyDescent="0.3">
      <c r="A65" s="122">
        <v>55</v>
      </c>
      <c r="B65" s="123" t="s">
        <v>77</v>
      </c>
      <c r="C65" s="124">
        <v>1000</v>
      </c>
      <c r="D65" s="124" t="s">
        <v>689</v>
      </c>
      <c r="E65" s="125" t="s">
        <v>22</v>
      </c>
      <c r="F65" s="21">
        <v>0</v>
      </c>
      <c r="G65" s="126">
        <v>1</v>
      </c>
      <c r="H65" s="126">
        <v>1</v>
      </c>
      <c r="I65" s="126">
        <f t="shared" si="8"/>
        <v>1</v>
      </c>
      <c r="J65" s="126">
        <v>0</v>
      </c>
      <c r="K65" s="127">
        <f t="shared" si="9"/>
        <v>1</v>
      </c>
      <c r="L65" s="128">
        <v>440</v>
      </c>
      <c r="M65" s="128">
        <v>535</v>
      </c>
      <c r="N65" s="129"/>
      <c r="O65" s="129"/>
      <c r="P65" s="129"/>
      <c r="Q65" s="129"/>
      <c r="R65" s="129">
        <v>1</v>
      </c>
      <c r="S65" s="129"/>
      <c r="T65" s="129"/>
      <c r="U65" s="129"/>
      <c r="V65" s="130">
        <f t="shared" si="10"/>
        <v>440</v>
      </c>
      <c r="W65" s="130">
        <f t="shared" si="11"/>
        <v>0</v>
      </c>
      <c r="X65" s="130">
        <f t="shared" si="0"/>
        <v>0</v>
      </c>
      <c r="Y65" s="130">
        <f t="shared" si="1"/>
        <v>440</v>
      </c>
      <c r="Z65" s="130">
        <f t="shared" si="2"/>
        <v>0</v>
      </c>
      <c r="AA65" s="131">
        <f t="shared" si="12"/>
        <v>0</v>
      </c>
      <c r="AB65" s="132">
        <f t="shared" si="3"/>
        <v>0</v>
      </c>
      <c r="AC65" s="133">
        <f t="shared" si="4"/>
        <v>0</v>
      </c>
      <c r="AD65" s="133">
        <f t="shared" si="5"/>
        <v>0</v>
      </c>
      <c r="AE65" s="133">
        <f t="shared" si="6"/>
        <v>0</v>
      </c>
      <c r="AF65" s="133">
        <f t="shared" si="7"/>
        <v>0</v>
      </c>
    </row>
    <row r="66" spans="1:32" s="96" customFormat="1" x14ac:dyDescent="0.3">
      <c r="A66" s="122">
        <v>56</v>
      </c>
      <c r="B66" s="123" t="s">
        <v>78</v>
      </c>
      <c r="C66" s="124">
        <v>500</v>
      </c>
      <c r="D66" s="124" t="s">
        <v>686</v>
      </c>
      <c r="E66" s="125" t="s">
        <v>24</v>
      </c>
      <c r="F66" s="21">
        <v>2</v>
      </c>
      <c r="G66" s="126">
        <v>11</v>
      </c>
      <c r="H66" s="126">
        <v>16</v>
      </c>
      <c r="I66" s="126">
        <f t="shared" si="8"/>
        <v>20</v>
      </c>
      <c r="J66" s="126">
        <v>0</v>
      </c>
      <c r="K66" s="127">
        <f t="shared" si="9"/>
        <v>20</v>
      </c>
      <c r="L66" s="128">
        <v>675</v>
      </c>
      <c r="M66" s="128">
        <v>750.07</v>
      </c>
      <c r="N66" s="129">
        <v>10</v>
      </c>
      <c r="O66" s="129"/>
      <c r="P66" s="129"/>
      <c r="Q66" s="129"/>
      <c r="R66" s="129">
        <v>10</v>
      </c>
      <c r="S66" s="129"/>
      <c r="T66" s="129"/>
      <c r="U66" s="129"/>
      <c r="V66" s="130">
        <f t="shared" si="10"/>
        <v>13500</v>
      </c>
      <c r="W66" s="130">
        <f t="shared" si="11"/>
        <v>6750</v>
      </c>
      <c r="X66" s="130">
        <f t="shared" si="0"/>
        <v>0</v>
      </c>
      <c r="Y66" s="130">
        <f t="shared" si="1"/>
        <v>6750</v>
      </c>
      <c r="Z66" s="130">
        <f t="shared" si="2"/>
        <v>0</v>
      </c>
      <c r="AA66" s="131">
        <f t="shared" si="12"/>
        <v>0</v>
      </c>
      <c r="AB66" s="132">
        <f t="shared" si="3"/>
        <v>0</v>
      </c>
      <c r="AC66" s="133">
        <f t="shared" si="4"/>
        <v>0</v>
      </c>
      <c r="AD66" s="133">
        <f t="shared" si="5"/>
        <v>0</v>
      </c>
      <c r="AE66" s="133">
        <f t="shared" si="6"/>
        <v>0</v>
      </c>
      <c r="AF66" s="133">
        <f t="shared" si="7"/>
        <v>0</v>
      </c>
    </row>
    <row r="67" spans="1:32" s="96" customFormat="1" x14ac:dyDescent="0.3">
      <c r="A67" s="122">
        <v>57</v>
      </c>
      <c r="B67" s="123" t="s">
        <v>79</v>
      </c>
      <c r="C67" s="124">
        <v>500</v>
      </c>
      <c r="D67" s="124" t="s">
        <v>689</v>
      </c>
      <c r="E67" s="125" t="s">
        <v>24</v>
      </c>
      <c r="F67" s="21">
        <v>12</v>
      </c>
      <c r="G67" s="126">
        <v>6</v>
      </c>
      <c r="H67" s="126">
        <v>8</v>
      </c>
      <c r="I67" s="126">
        <f t="shared" si="8"/>
        <v>10</v>
      </c>
      <c r="J67" s="126">
        <v>0</v>
      </c>
      <c r="K67" s="127">
        <f t="shared" si="9"/>
        <v>10</v>
      </c>
      <c r="L67" s="128">
        <v>126.45</v>
      </c>
      <c r="M67" s="128">
        <v>126.58</v>
      </c>
      <c r="N67" s="129">
        <v>5</v>
      </c>
      <c r="O67" s="129"/>
      <c r="P67" s="129"/>
      <c r="Q67" s="129"/>
      <c r="R67" s="129">
        <v>5</v>
      </c>
      <c r="S67" s="129"/>
      <c r="T67" s="129"/>
      <c r="U67" s="129"/>
      <c r="V67" s="130">
        <f t="shared" si="10"/>
        <v>1264.5</v>
      </c>
      <c r="W67" s="130">
        <f t="shared" si="11"/>
        <v>632.25</v>
      </c>
      <c r="X67" s="130">
        <f t="shared" si="0"/>
        <v>0</v>
      </c>
      <c r="Y67" s="130">
        <f t="shared" si="1"/>
        <v>632.25</v>
      </c>
      <c r="Z67" s="130">
        <f t="shared" si="2"/>
        <v>0</v>
      </c>
      <c r="AA67" s="131">
        <f t="shared" si="12"/>
        <v>0</v>
      </c>
      <c r="AB67" s="132">
        <f t="shared" si="3"/>
        <v>0</v>
      </c>
      <c r="AC67" s="133">
        <f t="shared" si="4"/>
        <v>0</v>
      </c>
      <c r="AD67" s="133">
        <f t="shared" si="5"/>
        <v>0</v>
      </c>
      <c r="AE67" s="133">
        <f t="shared" si="6"/>
        <v>0</v>
      </c>
      <c r="AF67" s="133">
        <f t="shared" si="7"/>
        <v>0</v>
      </c>
    </row>
    <row r="68" spans="1:32" s="96" customFormat="1" x14ac:dyDescent="0.3">
      <c r="A68" s="122">
        <v>58</v>
      </c>
      <c r="B68" s="123" t="s">
        <v>80</v>
      </c>
      <c r="C68" s="124">
        <v>1000</v>
      </c>
      <c r="D68" s="124" t="s">
        <v>705</v>
      </c>
      <c r="E68" s="125" t="s">
        <v>22</v>
      </c>
      <c r="F68" s="21">
        <v>14</v>
      </c>
      <c r="G68" s="126">
        <v>10</v>
      </c>
      <c r="H68" s="126">
        <v>6</v>
      </c>
      <c r="I68" s="126">
        <f t="shared" si="8"/>
        <v>20</v>
      </c>
      <c r="J68" s="126">
        <v>0</v>
      </c>
      <c r="K68" s="127">
        <f t="shared" si="9"/>
        <v>20</v>
      </c>
      <c r="L68" s="128">
        <v>75</v>
      </c>
      <c r="M68" s="128">
        <v>200</v>
      </c>
      <c r="N68" s="129">
        <v>10</v>
      </c>
      <c r="O68" s="129"/>
      <c r="P68" s="129"/>
      <c r="Q68" s="129"/>
      <c r="R68" s="129"/>
      <c r="S68" s="129"/>
      <c r="T68" s="129">
        <v>10</v>
      </c>
      <c r="U68" s="129"/>
      <c r="V68" s="130">
        <f t="shared" si="10"/>
        <v>1500</v>
      </c>
      <c r="W68" s="130">
        <f t="shared" si="11"/>
        <v>750</v>
      </c>
      <c r="X68" s="130">
        <f t="shared" si="0"/>
        <v>0</v>
      </c>
      <c r="Y68" s="130">
        <f t="shared" si="1"/>
        <v>0</v>
      </c>
      <c r="Z68" s="130">
        <f t="shared" si="2"/>
        <v>750</v>
      </c>
      <c r="AA68" s="131">
        <f t="shared" si="12"/>
        <v>0</v>
      </c>
      <c r="AB68" s="132">
        <f t="shared" si="3"/>
        <v>0</v>
      </c>
      <c r="AC68" s="133">
        <f t="shared" si="4"/>
        <v>0</v>
      </c>
      <c r="AD68" s="133">
        <f t="shared" si="5"/>
        <v>0</v>
      </c>
      <c r="AE68" s="133">
        <f t="shared" si="6"/>
        <v>0</v>
      </c>
      <c r="AF68" s="133">
        <f t="shared" si="7"/>
        <v>0</v>
      </c>
    </row>
    <row r="69" spans="1:32" s="96" customFormat="1" x14ac:dyDescent="0.3">
      <c r="A69" s="122">
        <v>59</v>
      </c>
      <c r="B69" s="123" t="s">
        <v>81</v>
      </c>
      <c r="C69" s="124">
        <v>500</v>
      </c>
      <c r="D69" s="124" t="s">
        <v>698</v>
      </c>
      <c r="E69" s="125" t="s">
        <v>24</v>
      </c>
      <c r="F69" s="21">
        <v>14</v>
      </c>
      <c r="G69" s="126">
        <v>20</v>
      </c>
      <c r="H69" s="126">
        <v>13</v>
      </c>
      <c r="I69" s="126">
        <f t="shared" si="8"/>
        <v>20</v>
      </c>
      <c r="J69" s="126">
        <v>0</v>
      </c>
      <c r="K69" s="127">
        <f t="shared" si="9"/>
        <v>20</v>
      </c>
      <c r="L69" s="128">
        <v>729.74</v>
      </c>
      <c r="M69" s="128">
        <v>1325</v>
      </c>
      <c r="N69" s="129"/>
      <c r="O69" s="129"/>
      <c r="P69" s="129">
        <v>10</v>
      </c>
      <c r="Q69" s="129"/>
      <c r="R69" s="129"/>
      <c r="S69" s="129"/>
      <c r="T69" s="129">
        <v>10</v>
      </c>
      <c r="U69" s="129"/>
      <c r="V69" s="130">
        <f t="shared" si="10"/>
        <v>14594.8</v>
      </c>
      <c r="W69" s="130">
        <f t="shared" si="11"/>
        <v>0</v>
      </c>
      <c r="X69" s="130">
        <f t="shared" si="0"/>
        <v>7297.4</v>
      </c>
      <c r="Y69" s="130">
        <f t="shared" si="1"/>
        <v>0</v>
      </c>
      <c r="Z69" s="130">
        <f t="shared" si="2"/>
        <v>7297.4</v>
      </c>
      <c r="AA69" s="131">
        <f t="shared" si="12"/>
        <v>0</v>
      </c>
      <c r="AB69" s="132">
        <f t="shared" si="3"/>
        <v>0</v>
      </c>
      <c r="AC69" s="133">
        <f t="shared" si="4"/>
        <v>0</v>
      </c>
      <c r="AD69" s="133">
        <f t="shared" si="5"/>
        <v>0</v>
      </c>
      <c r="AE69" s="133">
        <f t="shared" si="6"/>
        <v>0</v>
      </c>
      <c r="AF69" s="133">
        <f t="shared" si="7"/>
        <v>0</v>
      </c>
    </row>
    <row r="70" spans="1:32" s="96" customFormat="1" x14ac:dyDescent="0.3">
      <c r="A70" s="122">
        <v>60</v>
      </c>
      <c r="B70" s="123" t="s">
        <v>82</v>
      </c>
      <c r="C70" s="124">
        <v>500</v>
      </c>
      <c r="D70" s="124" t="s">
        <v>686</v>
      </c>
      <c r="E70" s="125" t="s">
        <v>24</v>
      </c>
      <c r="F70" s="21">
        <v>10</v>
      </c>
      <c r="G70" s="126">
        <v>2</v>
      </c>
      <c r="H70" s="126">
        <v>0</v>
      </c>
      <c r="I70" s="126">
        <f t="shared" si="8"/>
        <v>4</v>
      </c>
      <c r="J70" s="126">
        <v>0</v>
      </c>
      <c r="K70" s="127">
        <f t="shared" si="9"/>
        <v>4</v>
      </c>
      <c r="L70" s="128">
        <v>117</v>
      </c>
      <c r="M70" s="128">
        <v>180</v>
      </c>
      <c r="N70" s="129">
        <v>2</v>
      </c>
      <c r="O70" s="129"/>
      <c r="P70" s="129"/>
      <c r="Q70" s="129"/>
      <c r="R70" s="129"/>
      <c r="S70" s="129"/>
      <c r="T70" s="129">
        <v>2</v>
      </c>
      <c r="U70" s="129"/>
      <c r="V70" s="130">
        <f t="shared" si="10"/>
        <v>468</v>
      </c>
      <c r="W70" s="130">
        <f t="shared" si="11"/>
        <v>234</v>
      </c>
      <c r="X70" s="130">
        <f t="shared" si="0"/>
        <v>0</v>
      </c>
      <c r="Y70" s="130">
        <f t="shared" si="1"/>
        <v>0</v>
      </c>
      <c r="Z70" s="130">
        <f t="shared" si="2"/>
        <v>234</v>
      </c>
      <c r="AA70" s="131">
        <f t="shared" si="12"/>
        <v>0</v>
      </c>
      <c r="AB70" s="132">
        <f t="shared" si="3"/>
        <v>0</v>
      </c>
      <c r="AC70" s="133">
        <f t="shared" si="4"/>
        <v>0</v>
      </c>
      <c r="AD70" s="133">
        <f t="shared" si="5"/>
        <v>0</v>
      </c>
      <c r="AE70" s="133">
        <f t="shared" si="6"/>
        <v>0</v>
      </c>
      <c r="AF70" s="133">
        <f t="shared" si="7"/>
        <v>0</v>
      </c>
    </row>
    <row r="71" spans="1:32" s="96" customFormat="1" x14ac:dyDescent="0.3">
      <c r="A71" s="122">
        <v>61</v>
      </c>
      <c r="B71" s="123" t="s">
        <v>83</v>
      </c>
      <c r="C71" s="124">
        <v>500</v>
      </c>
      <c r="D71" s="124" t="s">
        <v>692</v>
      </c>
      <c r="E71" s="125" t="s">
        <v>24</v>
      </c>
      <c r="F71" s="21">
        <v>118</v>
      </c>
      <c r="G71" s="126">
        <v>122</v>
      </c>
      <c r="H71" s="126">
        <v>61</v>
      </c>
      <c r="I71" s="126">
        <f t="shared" si="8"/>
        <v>120</v>
      </c>
      <c r="J71" s="126">
        <v>0</v>
      </c>
      <c r="K71" s="127">
        <f t="shared" si="9"/>
        <v>120</v>
      </c>
      <c r="L71" s="128">
        <v>270</v>
      </c>
      <c r="M71" s="128">
        <v>275</v>
      </c>
      <c r="N71" s="129">
        <v>60</v>
      </c>
      <c r="O71" s="129"/>
      <c r="P71" s="129"/>
      <c r="Q71" s="129"/>
      <c r="R71" s="129">
        <v>60</v>
      </c>
      <c r="S71" s="129"/>
      <c r="T71" s="129"/>
      <c r="U71" s="129"/>
      <c r="V71" s="130">
        <f t="shared" si="10"/>
        <v>32400</v>
      </c>
      <c r="W71" s="130">
        <f t="shared" si="11"/>
        <v>16200</v>
      </c>
      <c r="X71" s="130">
        <f t="shared" si="0"/>
        <v>0</v>
      </c>
      <c r="Y71" s="130">
        <f t="shared" si="1"/>
        <v>16200</v>
      </c>
      <c r="Z71" s="130">
        <f t="shared" si="2"/>
        <v>0</v>
      </c>
      <c r="AA71" s="131">
        <f t="shared" si="12"/>
        <v>0</v>
      </c>
      <c r="AB71" s="132">
        <f t="shared" si="3"/>
        <v>0</v>
      </c>
      <c r="AC71" s="133">
        <f t="shared" si="4"/>
        <v>0</v>
      </c>
      <c r="AD71" s="133">
        <f t="shared" si="5"/>
        <v>0</v>
      </c>
      <c r="AE71" s="133">
        <f t="shared" si="6"/>
        <v>0</v>
      </c>
      <c r="AF71" s="133">
        <f t="shared" si="7"/>
        <v>0</v>
      </c>
    </row>
    <row r="72" spans="1:32" s="96" customFormat="1" x14ac:dyDescent="0.3">
      <c r="A72" s="122">
        <v>62</v>
      </c>
      <c r="B72" s="123" t="s">
        <v>84</v>
      </c>
      <c r="C72" s="124">
        <v>1</v>
      </c>
      <c r="D72" s="136" t="s">
        <v>694</v>
      </c>
      <c r="E72" s="125" t="s">
        <v>24</v>
      </c>
      <c r="F72" s="21">
        <v>0</v>
      </c>
      <c r="G72" s="126">
        <v>1</v>
      </c>
      <c r="H72" s="126">
        <v>2</v>
      </c>
      <c r="I72" s="126">
        <f t="shared" si="8"/>
        <v>400</v>
      </c>
      <c r="J72" s="126">
        <v>0</v>
      </c>
      <c r="K72" s="127">
        <f t="shared" si="9"/>
        <v>400</v>
      </c>
      <c r="L72" s="128">
        <v>0.61</v>
      </c>
      <c r="M72" s="128">
        <v>0.61</v>
      </c>
      <c r="N72" s="129">
        <v>100</v>
      </c>
      <c r="O72" s="129"/>
      <c r="P72" s="129">
        <v>100</v>
      </c>
      <c r="Q72" s="129"/>
      <c r="R72" s="129">
        <v>100</v>
      </c>
      <c r="S72" s="129"/>
      <c r="T72" s="129">
        <v>100</v>
      </c>
      <c r="U72" s="129"/>
      <c r="V72" s="130">
        <f t="shared" si="10"/>
        <v>244</v>
      </c>
      <c r="W72" s="130">
        <f t="shared" si="11"/>
        <v>61</v>
      </c>
      <c r="X72" s="130">
        <f t="shared" si="0"/>
        <v>61</v>
      </c>
      <c r="Y72" s="130">
        <f t="shared" si="1"/>
        <v>61</v>
      </c>
      <c r="Z72" s="130">
        <f t="shared" si="2"/>
        <v>61</v>
      </c>
      <c r="AA72" s="131">
        <f t="shared" si="12"/>
        <v>0</v>
      </c>
      <c r="AB72" s="132">
        <f t="shared" si="3"/>
        <v>0</v>
      </c>
      <c r="AC72" s="133">
        <f t="shared" si="4"/>
        <v>0</v>
      </c>
      <c r="AD72" s="133">
        <f t="shared" si="5"/>
        <v>0</v>
      </c>
      <c r="AE72" s="133">
        <f t="shared" si="6"/>
        <v>0</v>
      </c>
      <c r="AF72" s="133">
        <f t="shared" si="7"/>
        <v>0</v>
      </c>
    </row>
    <row r="73" spans="1:32" s="96" customFormat="1" x14ac:dyDescent="0.3">
      <c r="A73" s="122">
        <v>63</v>
      </c>
      <c r="B73" s="123" t="s">
        <v>85</v>
      </c>
      <c r="C73" s="124">
        <v>500</v>
      </c>
      <c r="D73" s="124" t="s">
        <v>689</v>
      </c>
      <c r="E73" s="125" t="s">
        <v>24</v>
      </c>
      <c r="F73" s="21">
        <v>8</v>
      </c>
      <c r="G73" s="126">
        <v>7</v>
      </c>
      <c r="H73" s="126">
        <v>5</v>
      </c>
      <c r="I73" s="126">
        <f t="shared" si="8"/>
        <v>10</v>
      </c>
      <c r="J73" s="126">
        <v>0</v>
      </c>
      <c r="K73" s="127">
        <f t="shared" si="9"/>
        <v>10</v>
      </c>
      <c r="L73" s="128">
        <v>270</v>
      </c>
      <c r="M73" s="128">
        <v>270.70999999999998</v>
      </c>
      <c r="N73" s="129">
        <v>5</v>
      </c>
      <c r="O73" s="129"/>
      <c r="P73" s="129"/>
      <c r="Q73" s="129"/>
      <c r="R73" s="129">
        <v>5</v>
      </c>
      <c r="S73" s="129"/>
      <c r="T73" s="129"/>
      <c r="U73" s="129"/>
      <c r="V73" s="130">
        <f t="shared" si="10"/>
        <v>2700</v>
      </c>
      <c r="W73" s="130">
        <f t="shared" si="11"/>
        <v>1350</v>
      </c>
      <c r="X73" s="130">
        <f t="shared" si="0"/>
        <v>0</v>
      </c>
      <c r="Y73" s="130">
        <f t="shared" si="1"/>
        <v>1350</v>
      </c>
      <c r="Z73" s="130">
        <f t="shared" si="2"/>
        <v>0</v>
      </c>
      <c r="AA73" s="131">
        <f t="shared" si="12"/>
        <v>0</v>
      </c>
      <c r="AB73" s="132">
        <f t="shared" si="3"/>
        <v>0</v>
      </c>
      <c r="AC73" s="133">
        <f t="shared" si="4"/>
        <v>0</v>
      </c>
      <c r="AD73" s="133">
        <f t="shared" si="5"/>
        <v>0</v>
      </c>
      <c r="AE73" s="133">
        <f t="shared" si="6"/>
        <v>0</v>
      </c>
      <c r="AF73" s="133">
        <f t="shared" si="7"/>
        <v>0</v>
      </c>
    </row>
    <row r="74" spans="1:32" s="96" customFormat="1" x14ac:dyDescent="0.3">
      <c r="A74" s="122">
        <v>64</v>
      </c>
      <c r="B74" s="123" t="s">
        <v>86</v>
      </c>
      <c r="C74" s="124">
        <v>500</v>
      </c>
      <c r="D74" s="124" t="s">
        <v>706</v>
      </c>
      <c r="E74" s="125" t="s">
        <v>24</v>
      </c>
      <c r="F74" s="21">
        <v>0</v>
      </c>
      <c r="G74" s="126">
        <v>1</v>
      </c>
      <c r="H74" s="126">
        <v>1</v>
      </c>
      <c r="I74" s="126">
        <f t="shared" si="8"/>
        <v>2</v>
      </c>
      <c r="J74" s="126">
        <v>0</v>
      </c>
      <c r="K74" s="127">
        <f t="shared" si="9"/>
        <v>2</v>
      </c>
      <c r="L74" s="128">
        <v>205</v>
      </c>
      <c r="M74" s="128">
        <v>960.86</v>
      </c>
      <c r="N74" s="129"/>
      <c r="O74" s="129"/>
      <c r="P74" s="129">
        <v>1</v>
      </c>
      <c r="Q74" s="129"/>
      <c r="R74" s="129"/>
      <c r="S74" s="129"/>
      <c r="T74" s="129">
        <v>1</v>
      </c>
      <c r="U74" s="129"/>
      <c r="V74" s="130">
        <f t="shared" si="10"/>
        <v>410</v>
      </c>
      <c r="W74" s="130">
        <f t="shared" si="11"/>
        <v>0</v>
      </c>
      <c r="X74" s="130">
        <f t="shared" si="0"/>
        <v>205</v>
      </c>
      <c r="Y74" s="130">
        <f t="shared" si="1"/>
        <v>0</v>
      </c>
      <c r="Z74" s="130">
        <f t="shared" si="2"/>
        <v>205</v>
      </c>
      <c r="AA74" s="131">
        <f t="shared" si="12"/>
        <v>0</v>
      </c>
      <c r="AB74" s="132">
        <f t="shared" si="3"/>
        <v>0</v>
      </c>
      <c r="AC74" s="133">
        <f t="shared" si="4"/>
        <v>0</v>
      </c>
      <c r="AD74" s="133">
        <f t="shared" si="5"/>
        <v>0</v>
      </c>
      <c r="AE74" s="133">
        <f t="shared" si="6"/>
        <v>0</v>
      </c>
      <c r="AF74" s="133">
        <f t="shared" si="7"/>
        <v>0</v>
      </c>
    </row>
    <row r="75" spans="1:32" s="96" customFormat="1" x14ac:dyDescent="0.3">
      <c r="A75" s="122">
        <v>65</v>
      </c>
      <c r="B75" s="123" t="s">
        <v>87</v>
      </c>
      <c r="C75" s="124">
        <v>28</v>
      </c>
      <c r="D75" s="124" t="s">
        <v>700</v>
      </c>
      <c r="E75" s="125" t="s">
        <v>24</v>
      </c>
      <c r="F75" s="21">
        <v>0</v>
      </c>
      <c r="G75" s="126">
        <v>340</v>
      </c>
      <c r="H75" s="126">
        <v>1320</v>
      </c>
      <c r="I75" s="126">
        <f t="shared" si="8"/>
        <v>1600</v>
      </c>
      <c r="J75" s="126">
        <v>0</v>
      </c>
      <c r="K75" s="127">
        <f t="shared" si="9"/>
        <v>1600</v>
      </c>
      <c r="L75" s="128">
        <v>83.48</v>
      </c>
      <c r="M75" s="128">
        <v>83.72</v>
      </c>
      <c r="N75" s="129">
        <v>400</v>
      </c>
      <c r="O75" s="129"/>
      <c r="P75" s="129">
        <v>400</v>
      </c>
      <c r="Q75" s="129"/>
      <c r="R75" s="129">
        <v>400</v>
      </c>
      <c r="S75" s="129"/>
      <c r="T75" s="129">
        <v>400</v>
      </c>
      <c r="U75" s="129"/>
      <c r="V75" s="130">
        <f t="shared" si="10"/>
        <v>133568</v>
      </c>
      <c r="W75" s="130">
        <f t="shared" si="11"/>
        <v>33392</v>
      </c>
      <c r="X75" s="130">
        <f t="shared" ref="X75:X138" si="13">P75*L75</f>
        <v>33392</v>
      </c>
      <c r="Y75" s="130">
        <f t="shared" ref="Y75:Y138" si="14">R75*L75</f>
        <v>33392</v>
      </c>
      <c r="Z75" s="130">
        <f t="shared" ref="Z75:Z138" si="15">T75*L75</f>
        <v>33392</v>
      </c>
      <c r="AA75" s="131">
        <f t="shared" si="12"/>
        <v>0</v>
      </c>
      <c r="AB75" s="132">
        <f t="shared" ref="AB75:AB138" si="16">AA75*L75</f>
        <v>0</v>
      </c>
      <c r="AC75" s="133">
        <f t="shared" ref="AC75:AC138" si="17">O75*L75</f>
        <v>0</v>
      </c>
      <c r="AD75" s="133">
        <f t="shared" ref="AD75:AD138" si="18">Q75*L75</f>
        <v>0</v>
      </c>
      <c r="AE75" s="133">
        <f t="shared" ref="AE75:AE138" si="19">S75*L75</f>
        <v>0</v>
      </c>
      <c r="AF75" s="133">
        <f t="shared" ref="AF75:AF138" si="20">U75*L75</f>
        <v>0</v>
      </c>
    </row>
    <row r="76" spans="1:32" s="96" customFormat="1" x14ac:dyDescent="0.3">
      <c r="A76" s="122">
        <v>66</v>
      </c>
      <c r="B76" s="123" t="s">
        <v>88</v>
      </c>
      <c r="C76" s="124">
        <v>500</v>
      </c>
      <c r="D76" s="124" t="s">
        <v>707</v>
      </c>
      <c r="E76" s="125" t="s">
        <v>24</v>
      </c>
      <c r="F76" s="21">
        <v>0</v>
      </c>
      <c r="G76" s="126">
        <v>3</v>
      </c>
      <c r="H76" s="126">
        <v>1</v>
      </c>
      <c r="I76" s="126">
        <f t="shared" ref="I76:I139" si="21">(N76+P76+R76+T76)</f>
        <v>2</v>
      </c>
      <c r="J76" s="126">
        <v>0</v>
      </c>
      <c r="K76" s="127">
        <f t="shared" ref="K76:K139" si="22">I76-J76</f>
        <v>2</v>
      </c>
      <c r="L76" s="128">
        <v>1870</v>
      </c>
      <c r="M76" s="128">
        <v>3300.95</v>
      </c>
      <c r="N76" s="129"/>
      <c r="O76" s="129"/>
      <c r="P76" s="129">
        <v>2</v>
      </c>
      <c r="Q76" s="129"/>
      <c r="R76" s="129"/>
      <c r="S76" s="129"/>
      <c r="T76" s="129"/>
      <c r="U76" s="129"/>
      <c r="V76" s="130">
        <f t="shared" ref="V76:V139" si="23">W76+X76+Y76+Z76</f>
        <v>3740</v>
      </c>
      <c r="W76" s="130">
        <f t="shared" ref="W76:W139" si="24">N76*L76</f>
        <v>0</v>
      </c>
      <c r="X76" s="130">
        <f t="shared" si="13"/>
        <v>3740</v>
      </c>
      <c r="Y76" s="130">
        <f t="shared" si="14"/>
        <v>0</v>
      </c>
      <c r="Z76" s="130">
        <f t="shared" si="15"/>
        <v>0</v>
      </c>
      <c r="AA76" s="131">
        <f t="shared" ref="AA76:AA139" si="25">O76+Q76+S76+U76</f>
        <v>0</v>
      </c>
      <c r="AB76" s="132">
        <f t="shared" si="16"/>
        <v>0</v>
      </c>
      <c r="AC76" s="133">
        <f t="shared" si="17"/>
        <v>0</v>
      </c>
      <c r="AD76" s="133">
        <f t="shared" si="18"/>
        <v>0</v>
      </c>
      <c r="AE76" s="133">
        <f t="shared" si="19"/>
        <v>0</v>
      </c>
      <c r="AF76" s="133">
        <f t="shared" si="20"/>
        <v>0</v>
      </c>
    </row>
    <row r="77" spans="1:32" s="96" customFormat="1" x14ac:dyDescent="0.3">
      <c r="A77" s="122">
        <v>67</v>
      </c>
      <c r="B77" s="123" t="s">
        <v>89</v>
      </c>
      <c r="C77" s="124">
        <v>1000</v>
      </c>
      <c r="D77" s="124" t="s">
        <v>708</v>
      </c>
      <c r="E77" s="125" t="s">
        <v>22</v>
      </c>
      <c r="F77" s="21">
        <v>10</v>
      </c>
      <c r="G77" s="126">
        <v>12</v>
      </c>
      <c r="H77" s="126">
        <v>12</v>
      </c>
      <c r="I77" s="126">
        <f t="shared" si="21"/>
        <v>20</v>
      </c>
      <c r="J77" s="126">
        <v>0</v>
      </c>
      <c r="K77" s="127">
        <f t="shared" si="22"/>
        <v>20</v>
      </c>
      <c r="L77" s="128">
        <v>180</v>
      </c>
      <c r="M77" s="128">
        <v>220.42</v>
      </c>
      <c r="N77" s="129">
        <v>10</v>
      </c>
      <c r="O77" s="129"/>
      <c r="P77" s="129"/>
      <c r="Q77" s="129"/>
      <c r="R77" s="129">
        <v>10</v>
      </c>
      <c r="S77" s="129"/>
      <c r="T77" s="129"/>
      <c r="U77" s="129"/>
      <c r="V77" s="130">
        <f t="shared" si="23"/>
        <v>3600</v>
      </c>
      <c r="W77" s="130">
        <f t="shared" si="24"/>
        <v>1800</v>
      </c>
      <c r="X77" s="130">
        <f t="shared" si="13"/>
        <v>0</v>
      </c>
      <c r="Y77" s="130">
        <f t="shared" si="14"/>
        <v>1800</v>
      </c>
      <c r="Z77" s="130">
        <f t="shared" si="15"/>
        <v>0</v>
      </c>
      <c r="AA77" s="131">
        <f t="shared" si="25"/>
        <v>0</v>
      </c>
      <c r="AB77" s="132">
        <f t="shared" si="16"/>
        <v>0</v>
      </c>
      <c r="AC77" s="133">
        <f t="shared" si="17"/>
        <v>0</v>
      </c>
      <c r="AD77" s="133">
        <f t="shared" si="18"/>
        <v>0</v>
      </c>
      <c r="AE77" s="133">
        <f t="shared" si="19"/>
        <v>0</v>
      </c>
      <c r="AF77" s="133">
        <f t="shared" si="20"/>
        <v>0</v>
      </c>
    </row>
    <row r="78" spans="1:32" s="96" customFormat="1" x14ac:dyDescent="0.3">
      <c r="A78" s="122">
        <v>68</v>
      </c>
      <c r="B78" s="123" t="s">
        <v>90</v>
      </c>
      <c r="C78" s="124">
        <v>300</v>
      </c>
      <c r="D78" s="124" t="s">
        <v>693</v>
      </c>
      <c r="E78" s="125" t="s">
        <v>24</v>
      </c>
      <c r="F78" s="21">
        <v>168</v>
      </c>
      <c r="G78" s="126">
        <v>210</v>
      </c>
      <c r="H78" s="126">
        <v>197</v>
      </c>
      <c r="I78" s="126">
        <f t="shared" si="21"/>
        <v>200</v>
      </c>
      <c r="J78" s="126">
        <v>0</v>
      </c>
      <c r="K78" s="127">
        <f t="shared" si="22"/>
        <v>200</v>
      </c>
      <c r="L78" s="128">
        <v>240</v>
      </c>
      <c r="M78" s="128">
        <v>330</v>
      </c>
      <c r="N78" s="129">
        <v>50</v>
      </c>
      <c r="O78" s="129"/>
      <c r="P78" s="129">
        <v>50</v>
      </c>
      <c r="Q78" s="129"/>
      <c r="R78" s="129">
        <v>50</v>
      </c>
      <c r="S78" s="129"/>
      <c r="T78" s="129">
        <v>50</v>
      </c>
      <c r="U78" s="129"/>
      <c r="V78" s="130">
        <f t="shared" si="23"/>
        <v>48000</v>
      </c>
      <c r="W78" s="130">
        <f t="shared" si="24"/>
        <v>12000</v>
      </c>
      <c r="X78" s="130">
        <f t="shared" si="13"/>
        <v>12000</v>
      </c>
      <c r="Y78" s="130">
        <f t="shared" si="14"/>
        <v>12000</v>
      </c>
      <c r="Z78" s="130">
        <f t="shared" si="15"/>
        <v>12000</v>
      </c>
      <c r="AA78" s="131">
        <f t="shared" si="25"/>
        <v>0</v>
      </c>
      <c r="AB78" s="132">
        <f t="shared" si="16"/>
        <v>0</v>
      </c>
      <c r="AC78" s="133">
        <f t="shared" si="17"/>
        <v>0</v>
      </c>
      <c r="AD78" s="133">
        <f t="shared" si="18"/>
        <v>0</v>
      </c>
      <c r="AE78" s="133">
        <f t="shared" si="19"/>
        <v>0</v>
      </c>
      <c r="AF78" s="133">
        <f t="shared" si="20"/>
        <v>0</v>
      </c>
    </row>
    <row r="79" spans="1:32" s="96" customFormat="1" x14ac:dyDescent="0.3">
      <c r="A79" s="122">
        <v>69</v>
      </c>
      <c r="B79" s="123" t="s">
        <v>91</v>
      </c>
      <c r="C79" s="124">
        <v>28</v>
      </c>
      <c r="D79" s="124" t="s">
        <v>709</v>
      </c>
      <c r="E79" s="125" t="s">
        <v>24</v>
      </c>
      <c r="F79" s="21">
        <v>30</v>
      </c>
      <c r="G79" s="126">
        <v>30</v>
      </c>
      <c r="H79" s="126">
        <v>20</v>
      </c>
      <c r="I79" s="126">
        <f t="shared" si="21"/>
        <v>20</v>
      </c>
      <c r="J79" s="126">
        <v>0</v>
      </c>
      <c r="K79" s="127">
        <f t="shared" si="22"/>
        <v>20</v>
      </c>
      <c r="L79" s="128">
        <v>65</v>
      </c>
      <c r="M79" s="128">
        <v>65.239999999999995</v>
      </c>
      <c r="N79" s="129">
        <v>20</v>
      </c>
      <c r="O79" s="129"/>
      <c r="P79" s="129"/>
      <c r="Q79" s="129"/>
      <c r="R79" s="129"/>
      <c r="S79" s="129"/>
      <c r="T79" s="129"/>
      <c r="U79" s="129"/>
      <c r="V79" s="130">
        <f t="shared" si="23"/>
        <v>1300</v>
      </c>
      <c r="W79" s="130">
        <f t="shared" si="24"/>
        <v>1300</v>
      </c>
      <c r="X79" s="130">
        <f t="shared" si="13"/>
        <v>0</v>
      </c>
      <c r="Y79" s="130">
        <f t="shared" si="14"/>
        <v>0</v>
      </c>
      <c r="Z79" s="130">
        <f t="shared" si="15"/>
        <v>0</v>
      </c>
      <c r="AA79" s="131">
        <f t="shared" si="25"/>
        <v>0</v>
      </c>
      <c r="AB79" s="132">
        <f t="shared" si="16"/>
        <v>0</v>
      </c>
      <c r="AC79" s="133">
        <f t="shared" si="17"/>
        <v>0</v>
      </c>
      <c r="AD79" s="133">
        <f t="shared" si="18"/>
        <v>0</v>
      </c>
      <c r="AE79" s="133">
        <f t="shared" si="19"/>
        <v>0</v>
      </c>
      <c r="AF79" s="133">
        <f t="shared" si="20"/>
        <v>0</v>
      </c>
    </row>
    <row r="80" spans="1:32" s="96" customFormat="1" x14ac:dyDescent="0.3">
      <c r="A80" s="122">
        <v>70</v>
      </c>
      <c r="B80" s="123" t="s">
        <v>92</v>
      </c>
      <c r="C80" s="124">
        <v>100</v>
      </c>
      <c r="D80" s="124" t="s">
        <v>691</v>
      </c>
      <c r="E80" s="125" t="s">
        <v>22</v>
      </c>
      <c r="F80" s="21">
        <v>3</v>
      </c>
      <c r="G80" s="126">
        <v>6</v>
      </c>
      <c r="H80" s="126">
        <v>2</v>
      </c>
      <c r="I80" s="126">
        <f t="shared" si="21"/>
        <v>4</v>
      </c>
      <c r="J80" s="126">
        <v>0</v>
      </c>
      <c r="K80" s="127">
        <f t="shared" si="22"/>
        <v>4</v>
      </c>
      <c r="L80" s="128">
        <v>1380.3</v>
      </c>
      <c r="M80" s="128">
        <v>9999</v>
      </c>
      <c r="N80" s="129">
        <v>2</v>
      </c>
      <c r="O80" s="129"/>
      <c r="P80" s="129"/>
      <c r="Q80" s="129"/>
      <c r="R80" s="129"/>
      <c r="S80" s="129"/>
      <c r="T80" s="129">
        <v>2</v>
      </c>
      <c r="U80" s="129"/>
      <c r="V80" s="130">
        <f t="shared" si="23"/>
        <v>5521.2</v>
      </c>
      <c r="W80" s="130">
        <f t="shared" si="24"/>
        <v>2760.6</v>
      </c>
      <c r="X80" s="130">
        <f t="shared" si="13"/>
        <v>0</v>
      </c>
      <c r="Y80" s="130">
        <f t="shared" si="14"/>
        <v>0</v>
      </c>
      <c r="Z80" s="130">
        <f t="shared" si="15"/>
        <v>2760.6</v>
      </c>
      <c r="AA80" s="131">
        <f t="shared" si="25"/>
        <v>0</v>
      </c>
      <c r="AB80" s="132">
        <f t="shared" si="16"/>
        <v>0</v>
      </c>
      <c r="AC80" s="133">
        <f t="shared" si="17"/>
        <v>0</v>
      </c>
      <c r="AD80" s="133">
        <f t="shared" si="18"/>
        <v>0</v>
      </c>
      <c r="AE80" s="133">
        <f t="shared" si="19"/>
        <v>0</v>
      </c>
      <c r="AF80" s="133">
        <f t="shared" si="20"/>
        <v>0</v>
      </c>
    </row>
    <row r="81" spans="1:32" s="96" customFormat="1" x14ac:dyDescent="0.3">
      <c r="A81" s="122">
        <v>71</v>
      </c>
      <c r="B81" s="123" t="s">
        <v>93</v>
      </c>
      <c r="C81" s="124">
        <v>500</v>
      </c>
      <c r="D81" s="124" t="s">
        <v>705</v>
      </c>
      <c r="E81" s="125" t="s">
        <v>24</v>
      </c>
      <c r="F81" s="21">
        <v>215</v>
      </c>
      <c r="G81" s="126">
        <v>165</v>
      </c>
      <c r="H81" s="126">
        <v>130</v>
      </c>
      <c r="I81" s="126">
        <f t="shared" si="21"/>
        <v>200</v>
      </c>
      <c r="J81" s="126">
        <v>0</v>
      </c>
      <c r="K81" s="127">
        <f t="shared" si="22"/>
        <v>200</v>
      </c>
      <c r="L81" s="128">
        <v>115</v>
      </c>
      <c r="M81" s="128">
        <v>200.09</v>
      </c>
      <c r="N81" s="129">
        <v>50</v>
      </c>
      <c r="O81" s="129"/>
      <c r="P81" s="129">
        <v>50</v>
      </c>
      <c r="Q81" s="129"/>
      <c r="R81" s="129">
        <v>50</v>
      </c>
      <c r="S81" s="129"/>
      <c r="T81" s="129">
        <v>50</v>
      </c>
      <c r="U81" s="129"/>
      <c r="V81" s="130">
        <f t="shared" si="23"/>
        <v>23000</v>
      </c>
      <c r="W81" s="130">
        <f t="shared" si="24"/>
        <v>5750</v>
      </c>
      <c r="X81" s="130">
        <f t="shared" si="13"/>
        <v>5750</v>
      </c>
      <c r="Y81" s="130">
        <f t="shared" si="14"/>
        <v>5750</v>
      </c>
      <c r="Z81" s="130">
        <f t="shared" si="15"/>
        <v>5750</v>
      </c>
      <c r="AA81" s="131">
        <f t="shared" si="25"/>
        <v>0</v>
      </c>
      <c r="AB81" s="132">
        <f t="shared" si="16"/>
        <v>0</v>
      </c>
      <c r="AC81" s="133">
        <f t="shared" si="17"/>
        <v>0</v>
      </c>
      <c r="AD81" s="133">
        <f t="shared" si="18"/>
        <v>0</v>
      </c>
      <c r="AE81" s="133">
        <f t="shared" si="19"/>
        <v>0</v>
      </c>
      <c r="AF81" s="133">
        <f t="shared" si="20"/>
        <v>0</v>
      </c>
    </row>
    <row r="82" spans="1:32" s="96" customFormat="1" x14ac:dyDescent="0.3">
      <c r="A82" s="122">
        <v>72</v>
      </c>
      <c r="B82" s="123" t="s">
        <v>94</v>
      </c>
      <c r="C82" s="124">
        <v>500</v>
      </c>
      <c r="D82" s="124" t="s">
        <v>710</v>
      </c>
      <c r="E82" s="125" t="s">
        <v>24</v>
      </c>
      <c r="F82" s="21">
        <v>4</v>
      </c>
      <c r="G82" s="126">
        <v>5</v>
      </c>
      <c r="H82" s="126">
        <v>0</v>
      </c>
      <c r="I82" s="126">
        <f t="shared" si="21"/>
        <v>6</v>
      </c>
      <c r="J82" s="126">
        <v>0</v>
      </c>
      <c r="K82" s="127">
        <f t="shared" si="22"/>
        <v>6</v>
      </c>
      <c r="L82" s="128">
        <v>330</v>
      </c>
      <c r="M82" s="128">
        <v>350.1</v>
      </c>
      <c r="N82" s="129"/>
      <c r="O82" s="129"/>
      <c r="P82" s="129">
        <v>3</v>
      </c>
      <c r="Q82" s="129"/>
      <c r="R82" s="129"/>
      <c r="S82" s="129"/>
      <c r="T82" s="129">
        <v>3</v>
      </c>
      <c r="U82" s="129"/>
      <c r="V82" s="130">
        <f t="shared" si="23"/>
        <v>1980</v>
      </c>
      <c r="W82" s="130">
        <f t="shared" si="24"/>
        <v>0</v>
      </c>
      <c r="X82" s="130">
        <f t="shared" si="13"/>
        <v>990</v>
      </c>
      <c r="Y82" s="130">
        <f t="shared" si="14"/>
        <v>0</v>
      </c>
      <c r="Z82" s="130">
        <f t="shared" si="15"/>
        <v>990</v>
      </c>
      <c r="AA82" s="131">
        <f t="shared" si="25"/>
        <v>0</v>
      </c>
      <c r="AB82" s="132">
        <f t="shared" si="16"/>
        <v>0</v>
      </c>
      <c r="AC82" s="133">
        <f t="shared" si="17"/>
        <v>0</v>
      </c>
      <c r="AD82" s="133">
        <f t="shared" si="18"/>
        <v>0</v>
      </c>
      <c r="AE82" s="133">
        <f t="shared" si="19"/>
        <v>0</v>
      </c>
      <c r="AF82" s="133">
        <f t="shared" si="20"/>
        <v>0</v>
      </c>
    </row>
    <row r="83" spans="1:32" s="96" customFormat="1" x14ac:dyDescent="0.3">
      <c r="A83" s="122">
        <v>73</v>
      </c>
      <c r="B83" s="123" t="s">
        <v>95</v>
      </c>
      <c r="C83" s="124">
        <v>500</v>
      </c>
      <c r="D83" s="124" t="s">
        <v>688</v>
      </c>
      <c r="E83" s="125" t="s">
        <v>24</v>
      </c>
      <c r="F83" s="21">
        <v>0</v>
      </c>
      <c r="G83" s="126">
        <v>1</v>
      </c>
      <c r="H83" s="126">
        <v>0</v>
      </c>
      <c r="I83" s="126">
        <f t="shared" si="21"/>
        <v>1</v>
      </c>
      <c r="J83" s="126">
        <v>0</v>
      </c>
      <c r="K83" s="127">
        <f t="shared" si="22"/>
        <v>1</v>
      </c>
      <c r="L83" s="128">
        <v>625</v>
      </c>
      <c r="M83" s="128">
        <v>749</v>
      </c>
      <c r="N83" s="129"/>
      <c r="O83" s="129"/>
      <c r="P83" s="129"/>
      <c r="Q83" s="129"/>
      <c r="R83" s="129"/>
      <c r="S83" s="129"/>
      <c r="T83" s="129">
        <v>1</v>
      </c>
      <c r="U83" s="129"/>
      <c r="V83" s="130">
        <f t="shared" si="23"/>
        <v>625</v>
      </c>
      <c r="W83" s="130">
        <f t="shared" si="24"/>
        <v>0</v>
      </c>
      <c r="X83" s="130">
        <f t="shared" si="13"/>
        <v>0</v>
      </c>
      <c r="Y83" s="130">
        <f t="shared" si="14"/>
        <v>0</v>
      </c>
      <c r="Z83" s="130">
        <f t="shared" si="15"/>
        <v>625</v>
      </c>
      <c r="AA83" s="131">
        <f t="shared" si="25"/>
        <v>0</v>
      </c>
      <c r="AB83" s="132">
        <f t="shared" si="16"/>
        <v>0</v>
      </c>
      <c r="AC83" s="133">
        <f t="shared" si="17"/>
        <v>0</v>
      </c>
      <c r="AD83" s="133">
        <f t="shared" si="18"/>
        <v>0</v>
      </c>
      <c r="AE83" s="133">
        <f t="shared" si="19"/>
        <v>0</v>
      </c>
      <c r="AF83" s="133">
        <f t="shared" si="20"/>
        <v>0</v>
      </c>
    </row>
    <row r="84" spans="1:32" s="96" customFormat="1" x14ac:dyDescent="0.3">
      <c r="A84" s="122">
        <v>74</v>
      </c>
      <c r="B84" s="123" t="s">
        <v>96</v>
      </c>
      <c r="C84" s="124">
        <v>100</v>
      </c>
      <c r="D84" s="124" t="s">
        <v>711</v>
      </c>
      <c r="E84" s="125" t="s">
        <v>24</v>
      </c>
      <c r="F84" s="21">
        <v>22</v>
      </c>
      <c r="G84" s="126">
        <v>0</v>
      </c>
      <c r="H84" s="126">
        <v>3</v>
      </c>
      <c r="I84" s="126">
        <f t="shared" si="21"/>
        <v>5</v>
      </c>
      <c r="J84" s="126">
        <v>0</v>
      </c>
      <c r="K84" s="127">
        <f t="shared" si="22"/>
        <v>5</v>
      </c>
      <c r="L84" s="128">
        <v>350</v>
      </c>
      <c r="M84" s="128">
        <v>80.040000000000006</v>
      </c>
      <c r="N84" s="129"/>
      <c r="O84" s="129"/>
      <c r="P84" s="129"/>
      <c r="Q84" s="129"/>
      <c r="R84" s="129"/>
      <c r="S84" s="129"/>
      <c r="T84" s="129">
        <v>5</v>
      </c>
      <c r="U84" s="129"/>
      <c r="V84" s="130">
        <f t="shared" si="23"/>
        <v>1750</v>
      </c>
      <c r="W84" s="130">
        <f t="shared" si="24"/>
        <v>0</v>
      </c>
      <c r="X84" s="130">
        <f t="shared" si="13"/>
        <v>0</v>
      </c>
      <c r="Y84" s="130">
        <f t="shared" si="14"/>
        <v>0</v>
      </c>
      <c r="Z84" s="130">
        <f t="shared" si="15"/>
        <v>1750</v>
      </c>
      <c r="AA84" s="131">
        <f t="shared" si="25"/>
        <v>0</v>
      </c>
      <c r="AB84" s="132">
        <f t="shared" si="16"/>
        <v>0</v>
      </c>
      <c r="AC84" s="133">
        <f t="shared" si="17"/>
        <v>0</v>
      </c>
      <c r="AD84" s="133">
        <f t="shared" si="18"/>
        <v>0</v>
      </c>
      <c r="AE84" s="133">
        <f t="shared" si="19"/>
        <v>0</v>
      </c>
      <c r="AF84" s="133">
        <f t="shared" si="20"/>
        <v>0</v>
      </c>
    </row>
    <row r="85" spans="1:32" s="96" customFormat="1" x14ac:dyDescent="0.3">
      <c r="A85" s="122">
        <v>75</v>
      </c>
      <c r="B85" s="123" t="s">
        <v>97</v>
      </c>
      <c r="C85" s="124">
        <v>1000</v>
      </c>
      <c r="D85" s="124" t="s">
        <v>686</v>
      </c>
      <c r="E85" s="125" t="s">
        <v>22</v>
      </c>
      <c r="F85" s="21">
        <v>6</v>
      </c>
      <c r="G85" s="126">
        <v>6</v>
      </c>
      <c r="H85" s="126">
        <v>2</v>
      </c>
      <c r="I85" s="126">
        <f t="shared" si="21"/>
        <v>6</v>
      </c>
      <c r="J85" s="126">
        <v>0</v>
      </c>
      <c r="K85" s="127">
        <f t="shared" si="22"/>
        <v>6</v>
      </c>
      <c r="L85" s="128">
        <v>350</v>
      </c>
      <c r="M85" s="128">
        <v>400.18</v>
      </c>
      <c r="N85" s="129">
        <v>2</v>
      </c>
      <c r="O85" s="129"/>
      <c r="P85" s="129"/>
      <c r="Q85" s="129"/>
      <c r="R85" s="129">
        <v>2</v>
      </c>
      <c r="S85" s="129"/>
      <c r="T85" s="129">
        <v>2</v>
      </c>
      <c r="U85" s="129"/>
      <c r="V85" s="130">
        <f t="shared" si="23"/>
        <v>2100</v>
      </c>
      <c r="W85" s="130">
        <f t="shared" si="24"/>
        <v>700</v>
      </c>
      <c r="X85" s="130">
        <f t="shared" si="13"/>
        <v>0</v>
      </c>
      <c r="Y85" s="130">
        <f t="shared" si="14"/>
        <v>700</v>
      </c>
      <c r="Z85" s="130">
        <f t="shared" si="15"/>
        <v>700</v>
      </c>
      <c r="AA85" s="131">
        <f t="shared" si="25"/>
        <v>0</v>
      </c>
      <c r="AB85" s="132">
        <f t="shared" si="16"/>
        <v>0</v>
      </c>
      <c r="AC85" s="133">
        <f t="shared" si="17"/>
        <v>0</v>
      </c>
      <c r="AD85" s="133">
        <f t="shared" si="18"/>
        <v>0</v>
      </c>
      <c r="AE85" s="133">
        <f t="shared" si="19"/>
        <v>0</v>
      </c>
      <c r="AF85" s="133">
        <f t="shared" si="20"/>
        <v>0</v>
      </c>
    </row>
    <row r="86" spans="1:32" s="96" customFormat="1" x14ac:dyDescent="0.3">
      <c r="A86" s="122">
        <v>76</v>
      </c>
      <c r="B86" s="123" t="s">
        <v>98</v>
      </c>
      <c r="C86" s="124">
        <v>28</v>
      </c>
      <c r="D86" s="124" t="s">
        <v>710</v>
      </c>
      <c r="E86" s="125" t="s">
        <v>24</v>
      </c>
      <c r="F86" s="21"/>
      <c r="G86" s="126">
        <v>65</v>
      </c>
      <c r="H86" s="126">
        <v>60</v>
      </c>
      <c r="I86" s="126">
        <f t="shared" si="21"/>
        <v>120</v>
      </c>
      <c r="J86" s="126">
        <v>0</v>
      </c>
      <c r="K86" s="127">
        <f t="shared" si="22"/>
        <v>120</v>
      </c>
      <c r="L86" s="128">
        <v>121</v>
      </c>
      <c r="M86" s="128">
        <v>1138.48</v>
      </c>
      <c r="N86" s="129">
        <v>30</v>
      </c>
      <c r="O86" s="129"/>
      <c r="P86" s="129">
        <v>30</v>
      </c>
      <c r="Q86" s="129"/>
      <c r="R86" s="129">
        <v>30</v>
      </c>
      <c r="S86" s="129"/>
      <c r="T86" s="129">
        <v>30</v>
      </c>
      <c r="U86" s="129"/>
      <c r="V86" s="130">
        <f t="shared" si="23"/>
        <v>14520</v>
      </c>
      <c r="W86" s="130">
        <f t="shared" si="24"/>
        <v>3630</v>
      </c>
      <c r="X86" s="130">
        <f t="shared" si="13"/>
        <v>3630</v>
      </c>
      <c r="Y86" s="130">
        <f t="shared" si="14"/>
        <v>3630</v>
      </c>
      <c r="Z86" s="130">
        <f t="shared" si="15"/>
        <v>3630</v>
      </c>
      <c r="AA86" s="131">
        <f t="shared" si="25"/>
        <v>0</v>
      </c>
      <c r="AB86" s="132">
        <f t="shared" si="16"/>
        <v>0</v>
      </c>
      <c r="AC86" s="133">
        <f t="shared" si="17"/>
        <v>0</v>
      </c>
      <c r="AD86" s="133">
        <f t="shared" si="18"/>
        <v>0</v>
      </c>
      <c r="AE86" s="133">
        <f t="shared" si="19"/>
        <v>0</v>
      </c>
      <c r="AF86" s="133">
        <f t="shared" si="20"/>
        <v>0</v>
      </c>
    </row>
    <row r="87" spans="1:32" s="96" customFormat="1" x14ac:dyDescent="0.3">
      <c r="A87" s="122">
        <v>77</v>
      </c>
      <c r="B87" s="123" t="s">
        <v>99</v>
      </c>
      <c r="C87" s="124">
        <v>100</v>
      </c>
      <c r="D87" s="124" t="s">
        <v>695</v>
      </c>
      <c r="E87" s="125" t="s">
        <v>24</v>
      </c>
      <c r="F87" s="21">
        <v>0</v>
      </c>
      <c r="G87" s="126">
        <v>40</v>
      </c>
      <c r="H87" s="126">
        <v>280</v>
      </c>
      <c r="I87" s="126">
        <f t="shared" si="21"/>
        <v>400</v>
      </c>
      <c r="J87" s="126">
        <v>0</v>
      </c>
      <c r="K87" s="127">
        <f t="shared" si="22"/>
        <v>400</v>
      </c>
      <c r="L87" s="128">
        <v>70</v>
      </c>
      <c r="M87" s="128">
        <v>130.11000000000001</v>
      </c>
      <c r="N87" s="129">
        <v>100</v>
      </c>
      <c r="O87" s="129"/>
      <c r="P87" s="129">
        <v>100</v>
      </c>
      <c r="Q87" s="129"/>
      <c r="R87" s="129">
        <v>100</v>
      </c>
      <c r="S87" s="129"/>
      <c r="T87" s="129">
        <v>100</v>
      </c>
      <c r="U87" s="129"/>
      <c r="V87" s="130">
        <f t="shared" si="23"/>
        <v>28000</v>
      </c>
      <c r="W87" s="130">
        <f t="shared" si="24"/>
        <v>7000</v>
      </c>
      <c r="X87" s="130">
        <f t="shared" si="13"/>
        <v>7000</v>
      </c>
      <c r="Y87" s="130">
        <f t="shared" si="14"/>
        <v>7000</v>
      </c>
      <c r="Z87" s="130">
        <f t="shared" si="15"/>
        <v>7000</v>
      </c>
      <c r="AA87" s="131">
        <f t="shared" si="25"/>
        <v>0</v>
      </c>
      <c r="AB87" s="132">
        <f t="shared" si="16"/>
        <v>0</v>
      </c>
      <c r="AC87" s="133">
        <f t="shared" si="17"/>
        <v>0</v>
      </c>
      <c r="AD87" s="133">
        <f t="shared" si="18"/>
        <v>0</v>
      </c>
      <c r="AE87" s="133">
        <f t="shared" si="19"/>
        <v>0</v>
      </c>
      <c r="AF87" s="133">
        <f t="shared" si="20"/>
        <v>0</v>
      </c>
    </row>
    <row r="88" spans="1:32" s="96" customFormat="1" x14ac:dyDescent="0.3">
      <c r="A88" s="122">
        <v>78</v>
      </c>
      <c r="B88" s="123" t="s">
        <v>100</v>
      </c>
      <c r="C88" s="124">
        <v>100</v>
      </c>
      <c r="D88" s="124" t="s">
        <v>711</v>
      </c>
      <c r="E88" s="125" t="s">
        <v>24</v>
      </c>
      <c r="F88" s="21">
        <v>10</v>
      </c>
      <c r="G88" s="126">
        <v>5</v>
      </c>
      <c r="H88" s="126">
        <v>7</v>
      </c>
      <c r="I88" s="126">
        <f t="shared" si="21"/>
        <v>0</v>
      </c>
      <c r="J88" s="126">
        <v>0</v>
      </c>
      <c r="K88" s="127">
        <f t="shared" si="22"/>
        <v>0</v>
      </c>
      <c r="L88" s="128">
        <v>102</v>
      </c>
      <c r="M88" s="128">
        <v>9999</v>
      </c>
      <c r="N88" s="129"/>
      <c r="O88" s="129"/>
      <c r="P88" s="129"/>
      <c r="Q88" s="129"/>
      <c r="R88" s="129"/>
      <c r="S88" s="129"/>
      <c r="T88" s="129"/>
      <c r="U88" s="129"/>
      <c r="V88" s="130">
        <f t="shared" si="23"/>
        <v>0</v>
      </c>
      <c r="W88" s="130">
        <f t="shared" si="24"/>
        <v>0</v>
      </c>
      <c r="X88" s="130">
        <f t="shared" si="13"/>
        <v>0</v>
      </c>
      <c r="Y88" s="130">
        <f t="shared" si="14"/>
        <v>0</v>
      </c>
      <c r="Z88" s="130">
        <f t="shared" si="15"/>
        <v>0</v>
      </c>
      <c r="AA88" s="131">
        <f t="shared" si="25"/>
        <v>0</v>
      </c>
      <c r="AB88" s="132">
        <f t="shared" si="16"/>
        <v>0</v>
      </c>
      <c r="AC88" s="133">
        <f t="shared" si="17"/>
        <v>0</v>
      </c>
      <c r="AD88" s="133">
        <f t="shared" si="18"/>
        <v>0</v>
      </c>
      <c r="AE88" s="133">
        <f t="shared" si="19"/>
        <v>0</v>
      </c>
      <c r="AF88" s="133">
        <f t="shared" si="20"/>
        <v>0</v>
      </c>
    </row>
    <row r="89" spans="1:32" s="96" customFormat="1" x14ac:dyDescent="0.3">
      <c r="A89" s="122">
        <v>79</v>
      </c>
      <c r="B89" s="123" t="s">
        <v>101</v>
      </c>
      <c r="C89" s="124">
        <v>500</v>
      </c>
      <c r="D89" s="124" t="s">
        <v>705</v>
      </c>
      <c r="E89" s="125" t="s">
        <v>24</v>
      </c>
      <c r="F89" s="21">
        <v>6</v>
      </c>
      <c r="G89" s="126">
        <v>6</v>
      </c>
      <c r="H89" s="126">
        <v>3</v>
      </c>
      <c r="I89" s="126">
        <f t="shared" si="21"/>
        <v>4</v>
      </c>
      <c r="J89" s="126">
        <v>0</v>
      </c>
      <c r="K89" s="127">
        <f t="shared" si="22"/>
        <v>4</v>
      </c>
      <c r="L89" s="128">
        <v>320</v>
      </c>
      <c r="M89" s="128">
        <v>605</v>
      </c>
      <c r="N89" s="129">
        <v>2</v>
      </c>
      <c r="O89" s="129"/>
      <c r="P89" s="129"/>
      <c r="Q89" s="129"/>
      <c r="R89" s="129">
        <v>2</v>
      </c>
      <c r="S89" s="129"/>
      <c r="T89" s="129"/>
      <c r="U89" s="129"/>
      <c r="V89" s="130">
        <f t="shared" si="23"/>
        <v>1280</v>
      </c>
      <c r="W89" s="130">
        <f t="shared" si="24"/>
        <v>640</v>
      </c>
      <c r="X89" s="130">
        <f t="shared" si="13"/>
        <v>0</v>
      </c>
      <c r="Y89" s="130">
        <f t="shared" si="14"/>
        <v>640</v>
      </c>
      <c r="Z89" s="130">
        <f t="shared" si="15"/>
        <v>0</v>
      </c>
      <c r="AA89" s="131">
        <f t="shared" si="25"/>
        <v>0</v>
      </c>
      <c r="AB89" s="132">
        <f t="shared" si="16"/>
        <v>0</v>
      </c>
      <c r="AC89" s="133">
        <f t="shared" si="17"/>
        <v>0</v>
      </c>
      <c r="AD89" s="133">
        <f t="shared" si="18"/>
        <v>0</v>
      </c>
      <c r="AE89" s="133">
        <f t="shared" si="19"/>
        <v>0</v>
      </c>
      <c r="AF89" s="133">
        <f t="shared" si="20"/>
        <v>0</v>
      </c>
    </row>
    <row r="90" spans="1:32" s="96" customFormat="1" x14ac:dyDescent="0.3">
      <c r="A90" s="122">
        <v>80</v>
      </c>
      <c r="B90" s="123" t="s">
        <v>102</v>
      </c>
      <c r="C90" s="124">
        <v>100</v>
      </c>
      <c r="D90" s="124" t="s">
        <v>706</v>
      </c>
      <c r="E90" s="125" t="s">
        <v>24</v>
      </c>
      <c r="F90" s="21">
        <v>15</v>
      </c>
      <c r="G90" s="126">
        <v>11</v>
      </c>
      <c r="H90" s="126">
        <v>10</v>
      </c>
      <c r="I90" s="126">
        <f t="shared" si="21"/>
        <v>20</v>
      </c>
      <c r="J90" s="126">
        <v>0</v>
      </c>
      <c r="K90" s="127">
        <f t="shared" si="22"/>
        <v>20</v>
      </c>
      <c r="L90" s="128">
        <v>80</v>
      </c>
      <c r="M90" s="128">
        <v>139.1</v>
      </c>
      <c r="N90" s="129">
        <v>10</v>
      </c>
      <c r="O90" s="129"/>
      <c r="P90" s="129"/>
      <c r="Q90" s="129"/>
      <c r="R90" s="129">
        <v>10</v>
      </c>
      <c r="S90" s="129"/>
      <c r="T90" s="129"/>
      <c r="U90" s="129"/>
      <c r="V90" s="130">
        <f t="shared" si="23"/>
        <v>1600</v>
      </c>
      <c r="W90" s="130">
        <f t="shared" si="24"/>
        <v>800</v>
      </c>
      <c r="X90" s="130">
        <f t="shared" si="13"/>
        <v>0</v>
      </c>
      <c r="Y90" s="130">
        <f t="shared" si="14"/>
        <v>800</v>
      </c>
      <c r="Z90" s="130">
        <f t="shared" si="15"/>
        <v>0</v>
      </c>
      <c r="AA90" s="131">
        <f t="shared" si="25"/>
        <v>0</v>
      </c>
      <c r="AB90" s="132">
        <f t="shared" si="16"/>
        <v>0</v>
      </c>
      <c r="AC90" s="133">
        <f t="shared" si="17"/>
        <v>0</v>
      </c>
      <c r="AD90" s="133">
        <f t="shared" si="18"/>
        <v>0</v>
      </c>
      <c r="AE90" s="133">
        <f t="shared" si="19"/>
        <v>0</v>
      </c>
      <c r="AF90" s="133">
        <f t="shared" si="20"/>
        <v>0</v>
      </c>
    </row>
    <row r="91" spans="1:32" s="96" customFormat="1" x14ac:dyDescent="0.3">
      <c r="A91" s="122">
        <v>81</v>
      </c>
      <c r="B91" s="123" t="s">
        <v>103</v>
      </c>
      <c r="C91" s="124">
        <v>100</v>
      </c>
      <c r="D91" s="124" t="s">
        <v>689</v>
      </c>
      <c r="E91" s="125"/>
      <c r="F91" s="21"/>
      <c r="G91" s="126">
        <v>273</v>
      </c>
      <c r="H91" s="126">
        <v>223</v>
      </c>
      <c r="I91" s="126">
        <f t="shared" si="21"/>
        <v>400</v>
      </c>
      <c r="J91" s="126">
        <v>0</v>
      </c>
      <c r="K91" s="127">
        <f t="shared" si="22"/>
        <v>400</v>
      </c>
      <c r="L91" s="128">
        <v>55</v>
      </c>
      <c r="M91" s="128">
        <v>217.21</v>
      </c>
      <c r="N91" s="129">
        <v>100</v>
      </c>
      <c r="O91" s="129"/>
      <c r="P91" s="129">
        <v>100</v>
      </c>
      <c r="Q91" s="129"/>
      <c r="R91" s="129">
        <v>100</v>
      </c>
      <c r="S91" s="129"/>
      <c r="T91" s="129">
        <v>100</v>
      </c>
      <c r="U91" s="129"/>
      <c r="V91" s="130">
        <f t="shared" si="23"/>
        <v>22000</v>
      </c>
      <c r="W91" s="130">
        <f t="shared" si="24"/>
        <v>5500</v>
      </c>
      <c r="X91" s="130">
        <f t="shared" si="13"/>
        <v>5500</v>
      </c>
      <c r="Y91" s="130">
        <f t="shared" si="14"/>
        <v>5500</v>
      </c>
      <c r="Z91" s="130">
        <f t="shared" si="15"/>
        <v>5500</v>
      </c>
      <c r="AA91" s="131">
        <f t="shared" si="25"/>
        <v>0</v>
      </c>
      <c r="AB91" s="132">
        <f t="shared" si="16"/>
        <v>0</v>
      </c>
      <c r="AC91" s="133">
        <f t="shared" si="17"/>
        <v>0</v>
      </c>
      <c r="AD91" s="133">
        <f t="shared" si="18"/>
        <v>0</v>
      </c>
      <c r="AE91" s="133">
        <f t="shared" si="19"/>
        <v>0</v>
      </c>
      <c r="AF91" s="133">
        <f t="shared" si="20"/>
        <v>0</v>
      </c>
    </row>
    <row r="92" spans="1:32" s="96" customFormat="1" x14ac:dyDescent="0.3">
      <c r="A92" s="122">
        <v>82</v>
      </c>
      <c r="B92" s="137" t="s">
        <v>104</v>
      </c>
      <c r="C92" s="136">
        <v>10</v>
      </c>
      <c r="D92" s="136" t="s">
        <v>689</v>
      </c>
      <c r="E92" s="138" t="s">
        <v>22</v>
      </c>
      <c r="F92" s="21">
        <v>28</v>
      </c>
      <c r="G92" s="126">
        <v>24</v>
      </c>
      <c r="H92" s="126">
        <v>24</v>
      </c>
      <c r="I92" s="126">
        <f t="shared" si="21"/>
        <v>48</v>
      </c>
      <c r="J92" s="126">
        <v>0</v>
      </c>
      <c r="K92" s="127">
        <f t="shared" si="22"/>
        <v>48</v>
      </c>
      <c r="L92" s="128">
        <v>120</v>
      </c>
      <c r="M92" s="128">
        <v>120.91</v>
      </c>
      <c r="N92" s="129">
        <v>24</v>
      </c>
      <c r="O92" s="129"/>
      <c r="P92" s="129"/>
      <c r="Q92" s="129"/>
      <c r="R92" s="129">
        <v>24</v>
      </c>
      <c r="S92" s="129"/>
      <c r="T92" s="129"/>
      <c r="U92" s="129"/>
      <c r="V92" s="130">
        <f t="shared" si="23"/>
        <v>5760</v>
      </c>
      <c r="W92" s="130">
        <f t="shared" si="24"/>
        <v>2880</v>
      </c>
      <c r="X92" s="130">
        <f t="shared" si="13"/>
        <v>0</v>
      </c>
      <c r="Y92" s="130">
        <f t="shared" si="14"/>
        <v>2880</v>
      </c>
      <c r="Z92" s="130">
        <f t="shared" si="15"/>
        <v>0</v>
      </c>
      <c r="AA92" s="131">
        <f t="shared" si="25"/>
        <v>0</v>
      </c>
      <c r="AB92" s="132">
        <f t="shared" si="16"/>
        <v>0</v>
      </c>
      <c r="AC92" s="133">
        <f t="shared" si="17"/>
        <v>0</v>
      </c>
      <c r="AD92" s="133">
        <f t="shared" si="18"/>
        <v>0</v>
      </c>
      <c r="AE92" s="133">
        <f t="shared" si="19"/>
        <v>0</v>
      </c>
      <c r="AF92" s="133">
        <f t="shared" si="20"/>
        <v>0</v>
      </c>
    </row>
    <row r="93" spans="1:32" s="96" customFormat="1" x14ac:dyDescent="0.3">
      <c r="A93" s="122">
        <v>83</v>
      </c>
      <c r="B93" s="137" t="s">
        <v>105</v>
      </c>
      <c r="C93" s="136">
        <v>10</v>
      </c>
      <c r="D93" s="136" t="s">
        <v>689</v>
      </c>
      <c r="E93" s="138" t="s">
        <v>22</v>
      </c>
      <c r="F93" s="21">
        <v>24</v>
      </c>
      <c r="G93" s="126">
        <v>12</v>
      </c>
      <c r="H93" s="126">
        <v>24</v>
      </c>
      <c r="I93" s="126">
        <f t="shared" si="21"/>
        <v>48</v>
      </c>
      <c r="J93" s="126">
        <v>0</v>
      </c>
      <c r="K93" s="127">
        <f t="shared" si="22"/>
        <v>48</v>
      </c>
      <c r="L93" s="128">
        <v>150</v>
      </c>
      <c r="M93" s="128">
        <v>150.87</v>
      </c>
      <c r="N93" s="129">
        <v>24</v>
      </c>
      <c r="O93" s="129"/>
      <c r="P93" s="129"/>
      <c r="Q93" s="129"/>
      <c r="R93" s="129">
        <v>24</v>
      </c>
      <c r="S93" s="129"/>
      <c r="T93" s="129"/>
      <c r="U93" s="129"/>
      <c r="V93" s="130">
        <f t="shared" si="23"/>
        <v>7200</v>
      </c>
      <c r="W93" s="130">
        <f t="shared" si="24"/>
        <v>3600</v>
      </c>
      <c r="X93" s="130">
        <f t="shared" si="13"/>
        <v>0</v>
      </c>
      <c r="Y93" s="130">
        <f t="shared" si="14"/>
        <v>3600</v>
      </c>
      <c r="Z93" s="130">
        <f t="shared" si="15"/>
        <v>0</v>
      </c>
      <c r="AA93" s="131">
        <f t="shared" si="25"/>
        <v>0</v>
      </c>
      <c r="AB93" s="132">
        <f t="shared" si="16"/>
        <v>0</v>
      </c>
      <c r="AC93" s="133">
        <f t="shared" si="17"/>
        <v>0</v>
      </c>
      <c r="AD93" s="133">
        <f t="shared" si="18"/>
        <v>0</v>
      </c>
      <c r="AE93" s="133">
        <f t="shared" si="19"/>
        <v>0</v>
      </c>
      <c r="AF93" s="133">
        <f t="shared" si="20"/>
        <v>0</v>
      </c>
    </row>
    <row r="94" spans="1:32" s="96" customFormat="1" x14ac:dyDescent="0.3">
      <c r="A94" s="122">
        <v>84</v>
      </c>
      <c r="B94" s="137" t="s">
        <v>106</v>
      </c>
      <c r="C94" s="136">
        <v>250</v>
      </c>
      <c r="D94" s="136" t="s">
        <v>689</v>
      </c>
      <c r="E94" s="138" t="s">
        <v>24</v>
      </c>
      <c r="F94" s="21">
        <v>2</v>
      </c>
      <c r="G94" s="126">
        <v>4</v>
      </c>
      <c r="H94" s="126">
        <v>6</v>
      </c>
      <c r="I94" s="126">
        <f t="shared" si="21"/>
        <v>8</v>
      </c>
      <c r="J94" s="126">
        <v>0</v>
      </c>
      <c r="K94" s="127">
        <f t="shared" si="22"/>
        <v>8</v>
      </c>
      <c r="L94" s="128">
        <v>6250</v>
      </c>
      <c r="M94" s="128">
        <v>9999</v>
      </c>
      <c r="N94" s="129">
        <v>4</v>
      </c>
      <c r="O94" s="129"/>
      <c r="P94" s="129"/>
      <c r="Q94" s="129"/>
      <c r="R94" s="129">
        <v>4</v>
      </c>
      <c r="S94" s="129"/>
      <c r="T94" s="129"/>
      <c r="U94" s="129"/>
      <c r="V94" s="130">
        <f t="shared" si="23"/>
        <v>50000</v>
      </c>
      <c r="W94" s="130">
        <f t="shared" si="24"/>
        <v>25000</v>
      </c>
      <c r="X94" s="130">
        <f t="shared" si="13"/>
        <v>0</v>
      </c>
      <c r="Y94" s="130">
        <f t="shared" si="14"/>
        <v>25000</v>
      </c>
      <c r="Z94" s="130">
        <f t="shared" si="15"/>
        <v>0</v>
      </c>
      <c r="AA94" s="131">
        <f t="shared" si="25"/>
        <v>0</v>
      </c>
      <c r="AB94" s="132">
        <f t="shared" si="16"/>
        <v>0</v>
      </c>
      <c r="AC94" s="133">
        <f t="shared" si="17"/>
        <v>0</v>
      </c>
      <c r="AD94" s="133">
        <f t="shared" si="18"/>
        <v>0</v>
      </c>
      <c r="AE94" s="133">
        <f t="shared" si="19"/>
        <v>0</v>
      </c>
      <c r="AF94" s="133">
        <f t="shared" si="20"/>
        <v>0</v>
      </c>
    </row>
    <row r="95" spans="1:32" s="96" customFormat="1" x14ac:dyDescent="0.3">
      <c r="A95" s="122">
        <v>85</v>
      </c>
      <c r="B95" s="123" t="s">
        <v>107</v>
      </c>
      <c r="C95" s="124">
        <v>1000</v>
      </c>
      <c r="D95" s="124" t="s">
        <v>689</v>
      </c>
      <c r="E95" s="125" t="s">
        <v>22</v>
      </c>
      <c r="F95" s="21">
        <v>2</v>
      </c>
      <c r="G95" s="126">
        <v>1</v>
      </c>
      <c r="H95" s="126">
        <v>2</v>
      </c>
      <c r="I95" s="126">
        <f t="shared" si="21"/>
        <v>2</v>
      </c>
      <c r="J95" s="126">
        <v>0</v>
      </c>
      <c r="K95" s="127">
        <f t="shared" si="22"/>
        <v>2</v>
      </c>
      <c r="L95" s="128">
        <v>128.4</v>
      </c>
      <c r="M95" s="128">
        <v>128.4</v>
      </c>
      <c r="N95" s="129">
        <v>1</v>
      </c>
      <c r="O95" s="129"/>
      <c r="P95" s="129"/>
      <c r="Q95" s="129"/>
      <c r="R95" s="129">
        <v>1</v>
      </c>
      <c r="S95" s="129"/>
      <c r="T95" s="129"/>
      <c r="U95" s="129"/>
      <c r="V95" s="130">
        <f t="shared" si="23"/>
        <v>256.8</v>
      </c>
      <c r="W95" s="130">
        <f t="shared" si="24"/>
        <v>128.4</v>
      </c>
      <c r="X95" s="130">
        <f t="shared" si="13"/>
        <v>0</v>
      </c>
      <c r="Y95" s="130">
        <f t="shared" si="14"/>
        <v>128.4</v>
      </c>
      <c r="Z95" s="130">
        <f t="shared" si="15"/>
        <v>0</v>
      </c>
      <c r="AA95" s="131">
        <f t="shared" si="25"/>
        <v>0</v>
      </c>
      <c r="AB95" s="132">
        <f t="shared" si="16"/>
        <v>0</v>
      </c>
      <c r="AC95" s="133">
        <f t="shared" si="17"/>
        <v>0</v>
      </c>
      <c r="AD95" s="133">
        <f t="shared" si="18"/>
        <v>0</v>
      </c>
      <c r="AE95" s="133">
        <f t="shared" si="19"/>
        <v>0</v>
      </c>
      <c r="AF95" s="133">
        <f t="shared" si="20"/>
        <v>0</v>
      </c>
    </row>
    <row r="96" spans="1:32" s="96" customFormat="1" x14ac:dyDescent="0.3">
      <c r="A96" s="122">
        <v>86</v>
      </c>
      <c r="B96" s="123" t="s">
        <v>108</v>
      </c>
      <c r="C96" s="124">
        <v>100</v>
      </c>
      <c r="D96" s="124" t="s">
        <v>691</v>
      </c>
      <c r="E96" s="125" t="s">
        <v>22</v>
      </c>
      <c r="F96" s="21">
        <v>35</v>
      </c>
      <c r="G96" s="126">
        <v>55</v>
      </c>
      <c r="H96" s="126">
        <v>30</v>
      </c>
      <c r="I96" s="126">
        <f t="shared" si="21"/>
        <v>40</v>
      </c>
      <c r="J96" s="126">
        <v>0</v>
      </c>
      <c r="K96" s="127">
        <f t="shared" si="22"/>
        <v>40</v>
      </c>
      <c r="L96" s="128">
        <v>347.75</v>
      </c>
      <c r="M96" s="128">
        <v>486.85</v>
      </c>
      <c r="N96" s="129">
        <v>20</v>
      </c>
      <c r="O96" s="129"/>
      <c r="P96" s="129"/>
      <c r="Q96" s="129"/>
      <c r="R96" s="129">
        <v>20</v>
      </c>
      <c r="S96" s="129"/>
      <c r="T96" s="129"/>
      <c r="U96" s="129"/>
      <c r="V96" s="130">
        <f t="shared" si="23"/>
        <v>13910</v>
      </c>
      <c r="W96" s="130">
        <f t="shared" si="24"/>
        <v>6955</v>
      </c>
      <c r="X96" s="130">
        <f t="shared" si="13"/>
        <v>0</v>
      </c>
      <c r="Y96" s="130">
        <f t="shared" si="14"/>
        <v>6955</v>
      </c>
      <c r="Z96" s="130">
        <f t="shared" si="15"/>
        <v>0</v>
      </c>
      <c r="AA96" s="131">
        <f t="shared" si="25"/>
        <v>0</v>
      </c>
      <c r="AB96" s="132">
        <f t="shared" si="16"/>
        <v>0</v>
      </c>
      <c r="AC96" s="133">
        <f t="shared" si="17"/>
        <v>0</v>
      </c>
      <c r="AD96" s="133">
        <f t="shared" si="18"/>
        <v>0</v>
      </c>
      <c r="AE96" s="133">
        <f t="shared" si="19"/>
        <v>0</v>
      </c>
      <c r="AF96" s="133">
        <f t="shared" si="20"/>
        <v>0</v>
      </c>
    </row>
    <row r="97" spans="1:32" s="96" customFormat="1" x14ac:dyDescent="0.3">
      <c r="A97" s="97">
        <v>87</v>
      </c>
      <c r="B97" s="123" t="s">
        <v>109</v>
      </c>
      <c r="C97" s="124">
        <v>500</v>
      </c>
      <c r="D97" s="124" t="s">
        <v>689</v>
      </c>
      <c r="E97" s="125"/>
      <c r="F97" s="21"/>
      <c r="G97" s="126">
        <v>14</v>
      </c>
      <c r="H97" s="126">
        <v>1</v>
      </c>
      <c r="I97" s="126">
        <f t="shared" si="21"/>
        <v>4</v>
      </c>
      <c r="J97" s="126">
        <v>0</v>
      </c>
      <c r="K97" s="127">
        <f t="shared" si="22"/>
        <v>4</v>
      </c>
      <c r="L97" s="128">
        <v>175.58</v>
      </c>
      <c r="M97" s="128">
        <v>175.8</v>
      </c>
      <c r="N97" s="129"/>
      <c r="O97" s="129"/>
      <c r="P97" s="129">
        <v>2</v>
      </c>
      <c r="Q97" s="129"/>
      <c r="R97" s="129"/>
      <c r="S97" s="129"/>
      <c r="T97" s="129">
        <v>2</v>
      </c>
      <c r="U97" s="129"/>
      <c r="V97" s="130">
        <f t="shared" si="23"/>
        <v>702.32</v>
      </c>
      <c r="W97" s="130">
        <f t="shared" si="24"/>
        <v>0</v>
      </c>
      <c r="X97" s="130">
        <f t="shared" si="13"/>
        <v>351.16</v>
      </c>
      <c r="Y97" s="130">
        <f t="shared" si="14"/>
        <v>0</v>
      </c>
      <c r="Z97" s="130">
        <f t="shared" si="15"/>
        <v>351.16</v>
      </c>
      <c r="AA97" s="131">
        <f t="shared" si="25"/>
        <v>0</v>
      </c>
      <c r="AB97" s="132">
        <f t="shared" si="16"/>
        <v>0</v>
      </c>
      <c r="AC97" s="133">
        <f t="shared" si="17"/>
        <v>0</v>
      </c>
      <c r="AD97" s="133">
        <f t="shared" si="18"/>
        <v>0</v>
      </c>
      <c r="AE97" s="133">
        <f t="shared" si="19"/>
        <v>0</v>
      </c>
      <c r="AF97" s="133">
        <f t="shared" si="20"/>
        <v>0</v>
      </c>
    </row>
    <row r="98" spans="1:32" s="96" customFormat="1" x14ac:dyDescent="0.3">
      <c r="A98" s="122">
        <v>88</v>
      </c>
      <c r="B98" s="123" t="s">
        <v>110</v>
      </c>
      <c r="C98" s="124">
        <v>500</v>
      </c>
      <c r="D98" s="124" t="s">
        <v>689</v>
      </c>
      <c r="E98" s="125" t="s">
        <v>24</v>
      </c>
      <c r="F98" s="21">
        <v>7</v>
      </c>
      <c r="G98" s="126">
        <v>9</v>
      </c>
      <c r="H98" s="126">
        <v>3</v>
      </c>
      <c r="I98" s="126">
        <f t="shared" si="21"/>
        <v>10</v>
      </c>
      <c r="J98" s="126">
        <v>0</v>
      </c>
      <c r="K98" s="127">
        <f t="shared" si="22"/>
        <v>10</v>
      </c>
      <c r="L98" s="128">
        <v>125</v>
      </c>
      <c r="M98" s="128">
        <v>125.19</v>
      </c>
      <c r="N98" s="129">
        <v>5</v>
      </c>
      <c r="O98" s="129"/>
      <c r="P98" s="129"/>
      <c r="Q98" s="129"/>
      <c r="R98" s="129">
        <v>5</v>
      </c>
      <c r="S98" s="129"/>
      <c r="T98" s="129"/>
      <c r="U98" s="129"/>
      <c r="V98" s="130">
        <f t="shared" si="23"/>
        <v>1250</v>
      </c>
      <c r="W98" s="130">
        <f t="shared" si="24"/>
        <v>625</v>
      </c>
      <c r="X98" s="130">
        <f t="shared" si="13"/>
        <v>0</v>
      </c>
      <c r="Y98" s="130">
        <f t="shared" si="14"/>
        <v>625</v>
      </c>
      <c r="Z98" s="130">
        <f t="shared" si="15"/>
        <v>0</v>
      </c>
      <c r="AA98" s="131">
        <f t="shared" si="25"/>
        <v>0</v>
      </c>
      <c r="AB98" s="132">
        <f t="shared" si="16"/>
        <v>0</v>
      </c>
      <c r="AC98" s="133">
        <f t="shared" si="17"/>
        <v>0</v>
      </c>
      <c r="AD98" s="133">
        <f t="shared" si="18"/>
        <v>0</v>
      </c>
      <c r="AE98" s="133">
        <f t="shared" si="19"/>
        <v>0</v>
      </c>
      <c r="AF98" s="133">
        <f t="shared" si="20"/>
        <v>0</v>
      </c>
    </row>
    <row r="99" spans="1:32" s="96" customFormat="1" x14ac:dyDescent="0.3">
      <c r="A99" s="122">
        <v>89</v>
      </c>
      <c r="B99" s="123" t="s">
        <v>111</v>
      </c>
      <c r="C99" s="124">
        <v>500</v>
      </c>
      <c r="D99" s="124" t="s">
        <v>710</v>
      </c>
      <c r="E99" s="125" t="s">
        <v>24</v>
      </c>
      <c r="F99" s="21">
        <v>3</v>
      </c>
      <c r="G99" s="126">
        <v>2</v>
      </c>
      <c r="H99" s="126">
        <v>0</v>
      </c>
      <c r="I99" s="126">
        <f t="shared" si="21"/>
        <v>4</v>
      </c>
      <c r="J99" s="126">
        <v>0</v>
      </c>
      <c r="K99" s="127">
        <f t="shared" si="22"/>
        <v>4</v>
      </c>
      <c r="L99" s="128">
        <v>203</v>
      </c>
      <c r="M99" s="128">
        <v>267.5</v>
      </c>
      <c r="N99" s="129"/>
      <c r="O99" s="129"/>
      <c r="P99" s="129">
        <v>2</v>
      </c>
      <c r="Q99" s="129"/>
      <c r="R99" s="129"/>
      <c r="S99" s="129"/>
      <c r="T99" s="129">
        <v>2</v>
      </c>
      <c r="U99" s="129"/>
      <c r="V99" s="130">
        <f t="shared" si="23"/>
        <v>812</v>
      </c>
      <c r="W99" s="130">
        <f t="shared" si="24"/>
        <v>0</v>
      </c>
      <c r="X99" s="130">
        <f t="shared" si="13"/>
        <v>406</v>
      </c>
      <c r="Y99" s="130">
        <f t="shared" si="14"/>
        <v>0</v>
      </c>
      <c r="Z99" s="130">
        <f t="shared" si="15"/>
        <v>406</v>
      </c>
      <c r="AA99" s="131">
        <f t="shared" si="25"/>
        <v>0</v>
      </c>
      <c r="AB99" s="132">
        <f t="shared" si="16"/>
        <v>0</v>
      </c>
      <c r="AC99" s="133">
        <f t="shared" si="17"/>
        <v>0</v>
      </c>
      <c r="AD99" s="133">
        <f t="shared" si="18"/>
        <v>0</v>
      </c>
      <c r="AE99" s="133">
        <f t="shared" si="19"/>
        <v>0</v>
      </c>
      <c r="AF99" s="133">
        <f t="shared" si="20"/>
        <v>0</v>
      </c>
    </row>
    <row r="100" spans="1:32" s="96" customFormat="1" x14ac:dyDescent="0.3">
      <c r="A100" s="122">
        <v>90</v>
      </c>
      <c r="B100" s="123" t="s">
        <v>112</v>
      </c>
      <c r="C100" s="124">
        <v>500</v>
      </c>
      <c r="D100" s="124" t="s">
        <v>704</v>
      </c>
      <c r="E100" s="125" t="s">
        <v>24</v>
      </c>
      <c r="F100" s="21">
        <v>0</v>
      </c>
      <c r="G100" s="126">
        <v>3</v>
      </c>
      <c r="H100" s="126">
        <v>3</v>
      </c>
      <c r="I100" s="126">
        <f t="shared" si="21"/>
        <v>6</v>
      </c>
      <c r="J100" s="126">
        <v>0</v>
      </c>
      <c r="K100" s="127">
        <f t="shared" si="22"/>
        <v>6</v>
      </c>
      <c r="L100" s="128">
        <v>199</v>
      </c>
      <c r="M100" s="128">
        <v>200.09</v>
      </c>
      <c r="N100" s="129"/>
      <c r="O100" s="129"/>
      <c r="P100" s="129">
        <v>3</v>
      </c>
      <c r="Q100" s="129"/>
      <c r="R100" s="129"/>
      <c r="S100" s="129"/>
      <c r="T100" s="129">
        <v>3</v>
      </c>
      <c r="U100" s="129"/>
      <c r="V100" s="130">
        <f t="shared" si="23"/>
        <v>1194</v>
      </c>
      <c r="W100" s="130">
        <f t="shared" si="24"/>
        <v>0</v>
      </c>
      <c r="X100" s="130">
        <f t="shared" si="13"/>
        <v>597</v>
      </c>
      <c r="Y100" s="130">
        <f t="shared" si="14"/>
        <v>0</v>
      </c>
      <c r="Z100" s="130">
        <f t="shared" si="15"/>
        <v>597</v>
      </c>
      <c r="AA100" s="131">
        <f t="shared" si="25"/>
        <v>0</v>
      </c>
      <c r="AB100" s="132">
        <f t="shared" si="16"/>
        <v>0</v>
      </c>
      <c r="AC100" s="133">
        <f t="shared" si="17"/>
        <v>0</v>
      </c>
      <c r="AD100" s="133">
        <f t="shared" si="18"/>
        <v>0</v>
      </c>
      <c r="AE100" s="133">
        <f t="shared" si="19"/>
        <v>0</v>
      </c>
      <c r="AF100" s="133">
        <f t="shared" si="20"/>
        <v>0</v>
      </c>
    </row>
    <row r="101" spans="1:32" s="96" customFormat="1" x14ac:dyDescent="0.3">
      <c r="A101" s="122">
        <v>91</v>
      </c>
      <c r="B101" s="123" t="s">
        <v>113</v>
      </c>
      <c r="C101" s="124">
        <v>30</v>
      </c>
      <c r="D101" s="124" t="s">
        <v>689</v>
      </c>
      <c r="E101" s="125" t="s">
        <v>22</v>
      </c>
      <c r="F101" s="21">
        <v>12</v>
      </c>
      <c r="G101" s="126">
        <v>11</v>
      </c>
      <c r="H101" s="126">
        <v>12</v>
      </c>
      <c r="I101" s="126">
        <f t="shared" si="21"/>
        <v>12</v>
      </c>
      <c r="J101" s="126">
        <v>0</v>
      </c>
      <c r="K101" s="127">
        <f t="shared" si="22"/>
        <v>12</v>
      </c>
      <c r="L101" s="128">
        <v>600</v>
      </c>
      <c r="M101" s="128">
        <v>9999</v>
      </c>
      <c r="N101" s="129">
        <v>6</v>
      </c>
      <c r="O101" s="129"/>
      <c r="P101" s="129"/>
      <c r="Q101" s="129"/>
      <c r="R101" s="129">
        <v>6</v>
      </c>
      <c r="S101" s="129"/>
      <c r="T101" s="129"/>
      <c r="U101" s="129"/>
      <c r="V101" s="130">
        <f t="shared" si="23"/>
        <v>7200</v>
      </c>
      <c r="W101" s="130">
        <f t="shared" si="24"/>
        <v>3600</v>
      </c>
      <c r="X101" s="130">
        <f t="shared" si="13"/>
        <v>0</v>
      </c>
      <c r="Y101" s="130">
        <f t="shared" si="14"/>
        <v>3600</v>
      </c>
      <c r="Z101" s="130">
        <f t="shared" si="15"/>
        <v>0</v>
      </c>
      <c r="AA101" s="131">
        <f t="shared" si="25"/>
        <v>0</v>
      </c>
      <c r="AB101" s="132">
        <f t="shared" si="16"/>
        <v>0</v>
      </c>
      <c r="AC101" s="133">
        <f t="shared" si="17"/>
        <v>0</v>
      </c>
      <c r="AD101" s="133">
        <f t="shared" si="18"/>
        <v>0</v>
      </c>
      <c r="AE101" s="133">
        <f t="shared" si="19"/>
        <v>0</v>
      </c>
      <c r="AF101" s="133">
        <f t="shared" si="20"/>
        <v>0</v>
      </c>
    </row>
    <row r="102" spans="1:32" s="96" customFormat="1" x14ac:dyDescent="0.3">
      <c r="A102" s="122">
        <v>92</v>
      </c>
      <c r="B102" s="123" t="s">
        <v>114</v>
      </c>
      <c r="C102" s="124">
        <v>100</v>
      </c>
      <c r="D102" s="124" t="s">
        <v>695</v>
      </c>
      <c r="E102" s="125" t="s">
        <v>24</v>
      </c>
      <c r="F102" s="21">
        <v>96</v>
      </c>
      <c r="G102" s="126">
        <v>75</v>
      </c>
      <c r="H102" s="126">
        <v>54</v>
      </c>
      <c r="I102" s="126">
        <f t="shared" si="21"/>
        <v>80</v>
      </c>
      <c r="J102" s="126">
        <v>0</v>
      </c>
      <c r="K102" s="127">
        <f t="shared" si="22"/>
        <v>80</v>
      </c>
      <c r="L102" s="128">
        <v>89</v>
      </c>
      <c r="M102" s="128">
        <v>151</v>
      </c>
      <c r="N102" s="129">
        <v>20</v>
      </c>
      <c r="O102" s="129"/>
      <c r="P102" s="129">
        <v>20</v>
      </c>
      <c r="Q102" s="129"/>
      <c r="R102" s="129">
        <v>20</v>
      </c>
      <c r="S102" s="129"/>
      <c r="T102" s="129">
        <v>20</v>
      </c>
      <c r="U102" s="129"/>
      <c r="V102" s="130">
        <f t="shared" si="23"/>
        <v>7120</v>
      </c>
      <c r="W102" s="130">
        <f t="shared" si="24"/>
        <v>1780</v>
      </c>
      <c r="X102" s="130">
        <f t="shared" si="13"/>
        <v>1780</v>
      </c>
      <c r="Y102" s="130">
        <f t="shared" si="14"/>
        <v>1780</v>
      </c>
      <c r="Z102" s="130">
        <f t="shared" si="15"/>
        <v>1780</v>
      </c>
      <c r="AA102" s="131">
        <f t="shared" si="25"/>
        <v>0</v>
      </c>
      <c r="AB102" s="132">
        <f t="shared" si="16"/>
        <v>0</v>
      </c>
      <c r="AC102" s="133">
        <f t="shared" si="17"/>
        <v>0</v>
      </c>
      <c r="AD102" s="133">
        <f t="shared" si="18"/>
        <v>0</v>
      </c>
      <c r="AE102" s="133">
        <f t="shared" si="19"/>
        <v>0</v>
      </c>
      <c r="AF102" s="133">
        <f t="shared" si="20"/>
        <v>0</v>
      </c>
    </row>
    <row r="103" spans="1:32" s="96" customFormat="1" x14ac:dyDescent="0.3">
      <c r="A103" s="122">
        <v>93</v>
      </c>
      <c r="B103" s="123" t="s">
        <v>115</v>
      </c>
      <c r="C103" s="124">
        <v>1000</v>
      </c>
      <c r="D103" s="124" t="s">
        <v>697</v>
      </c>
      <c r="E103" s="125" t="s">
        <v>22</v>
      </c>
      <c r="F103" s="21">
        <v>2</v>
      </c>
      <c r="G103" s="126">
        <v>2</v>
      </c>
      <c r="H103" s="126">
        <v>1</v>
      </c>
      <c r="I103" s="126">
        <f t="shared" si="21"/>
        <v>2</v>
      </c>
      <c r="J103" s="126">
        <v>0</v>
      </c>
      <c r="K103" s="127">
        <f t="shared" si="22"/>
        <v>2</v>
      </c>
      <c r="L103" s="128">
        <v>119</v>
      </c>
      <c r="M103" s="128">
        <v>121.98</v>
      </c>
      <c r="N103" s="129"/>
      <c r="O103" s="129"/>
      <c r="P103" s="129">
        <v>2</v>
      </c>
      <c r="Q103" s="129"/>
      <c r="R103" s="129"/>
      <c r="S103" s="129"/>
      <c r="T103" s="129"/>
      <c r="U103" s="129"/>
      <c r="V103" s="130">
        <f t="shared" si="23"/>
        <v>238</v>
      </c>
      <c r="W103" s="130">
        <f t="shared" si="24"/>
        <v>0</v>
      </c>
      <c r="X103" s="130">
        <f t="shared" si="13"/>
        <v>238</v>
      </c>
      <c r="Y103" s="130">
        <f t="shared" si="14"/>
        <v>0</v>
      </c>
      <c r="Z103" s="130">
        <f t="shared" si="15"/>
        <v>0</v>
      </c>
      <c r="AA103" s="131">
        <f t="shared" si="25"/>
        <v>0</v>
      </c>
      <c r="AB103" s="132">
        <f t="shared" si="16"/>
        <v>0</v>
      </c>
      <c r="AC103" s="133">
        <f t="shared" si="17"/>
        <v>0</v>
      </c>
      <c r="AD103" s="133">
        <f t="shared" si="18"/>
        <v>0</v>
      </c>
      <c r="AE103" s="133">
        <f t="shared" si="19"/>
        <v>0</v>
      </c>
      <c r="AF103" s="133">
        <f t="shared" si="20"/>
        <v>0</v>
      </c>
    </row>
    <row r="104" spans="1:32" s="96" customFormat="1" x14ac:dyDescent="0.3">
      <c r="A104" s="122">
        <v>94</v>
      </c>
      <c r="B104" s="123" t="s">
        <v>116</v>
      </c>
      <c r="C104" s="124">
        <v>4</v>
      </c>
      <c r="D104" s="124" t="s">
        <v>689</v>
      </c>
      <c r="E104" s="125" t="s">
        <v>24</v>
      </c>
      <c r="F104" s="21">
        <v>50</v>
      </c>
      <c r="G104" s="126">
        <v>30</v>
      </c>
      <c r="H104" s="126">
        <v>20</v>
      </c>
      <c r="I104" s="126">
        <f t="shared" si="21"/>
        <v>60</v>
      </c>
      <c r="J104" s="126">
        <v>0</v>
      </c>
      <c r="K104" s="127">
        <f t="shared" si="22"/>
        <v>60</v>
      </c>
      <c r="L104" s="128">
        <v>63.5</v>
      </c>
      <c r="M104" s="128">
        <v>64</v>
      </c>
      <c r="N104" s="129">
        <v>20</v>
      </c>
      <c r="O104" s="129"/>
      <c r="P104" s="129">
        <v>20</v>
      </c>
      <c r="Q104" s="129"/>
      <c r="R104" s="129">
        <v>20</v>
      </c>
      <c r="S104" s="129"/>
      <c r="T104" s="129"/>
      <c r="U104" s="129"/>
      <c r="V104" s="130">
        <f t="shared" si="23"/>
        <v>3810</v>
      </c>
      <c r="W104" s="130">
        <f t="shared" si="24"/>
        <v>1270</v>
      </c>
      <c r="X104" s="130">
        <f t="shared" si="13"/>
        <v>1270</v>
      </c>
      <c r="Y104" s="130">
        <f t="shared" si="14"/>
        <v>1270</v>
      </c>
      <c r="Z104" s="130">
        <f t="shared" si="15"/>
        <v>0</v>
      </c>
      <c r="AA104" s="131">
        <f t="shared" si="25"/>
        <v>0</v>
      </c>
      <c r="AB104" s="132">
        <f t="shared" si="16"/>
        <v>0</v>
      </c>
      <c r="AC104" s="133">
        <f t="shared" si="17"/>
        <v>0</v>
      </c>
      <c r="AD104" s="133">
        <f t="shared" si="18"/>
        <v>0</v>
      </c>
      <c r="AE104" s="133">
        <f t="shared" si="19"/>
        <v>0</v>
      </c>
      <c r="AF104" s="133">
        <f t="shared" si="20"/>
        <v>0</v>
      </c>
    </row>
    <row r="105" spans="1:32" s="96" customFormat="1" x14ac:dyDescent="0.3">
      <c r="A105" s="122">
        <v>95</v>
      </c>
      <c r="B105" s="123" t="s">
        <v>117</v>
      </c>
      <c r="C105" s="124">
        <v>500</v>
      </c>
      <c r="D105" s="124" t="s">
        <v>712</v>
      </c>
      <c r="E105" s="125" t="s">
        <v>24</v>
      </c>
      <c r="F105" s="21">
        <v>35</v>
      </c>
      <c r="G105" s="126">
        <v>39</v>
      </c>
      <c r="H105" s="126">
        <v>40</v>
      </c>
      <c r="I105" s="126">
        <f t="shared" si="21"/>
        <v>50</v>
      </c>
      <c r="J105" s="126">
        <v>0</v>
      </c>
      <c r="K105" s="127">
        <f t="shared" si="22"/>
        <v>50</v>
      </c>
      <c r="L105" s="128">
        <v>144.44999999999999</v>
      </c>
      <c r="M105" s="128">
        <v>150.87</v>
      </c>
      <c r="N105" s="129">
        <v>20</v>
      </c>
      <c r="O105" s="129"/>
      <c r="P105" s="129"/>
      <c r="Q105" s="129"/>
      <c r="R105" s="129">
        <v>30</v>
      </c>
      <c r="S105" s="129"/>
      <c r="T105" s="129"/>
      <c r="U105" s="129"/>
      <c r="V105" s="130">
        <f t="shared" si="23"/>
        <v>7222.5</v>
      </c>
      <c r="W105" s="130">
        <f t="shared" si="24"/>
        <v>2889</v>
      </c>
      <c r="X105" s="130">
        <f t="shared" si="13"/>
        <v>0</v>
      </c>
      <c r="Y105" s="130">
        <f t="shared" si="14"/>
        <v>4333.5</v>
      </c>
      <c r="Z105" s="130">
        <f t="shared" si="15"/>
        <v>0</v>
      </c>
      <c r="AA105" s="131">
        <f t="shared" si="25"/>
        <v>0</v>
      </c>
      <c r="AB105" s="132">
        <f t="shared" si="16"/>
        <v>0</v>
      </c>
      <c r="AC105" s="133">
        <f t="shared" si="17"/>
        <v>0</v>
      </c>
      <c r="AD105" s="133">
        <f t="shared" si="18"/>
        <v>0</v>
      </c>
      <c r="AE105" s="133">
        <f t="shared" si="19"/>
        <v>0</v>
      </c>
      <c r="AF105" s="133">
        <f t="shared" si="20"/>
        <v>0</v>
      </c>
    </row>
    <row r="106" spans="1:32" s="96" customFormat="1" x14ac:dyDescent="0.3">
      <c r="A106" s="122">
        <v>96</v>
      </c>
      <c r="B106" s="123" t="s">
        <v>118</v>
      </c>
      <c r="C106" s="124">
        <v>1000</v>
      </c>
      <c r="D106" s="124" t="s">
        <v>693</v>
      </c>
      <c r="E106" s="125" t="s">
        <v>24</v>
      </c>
      <c r="F106" s="21">
        <v>65</v>
      </c>
      <c r="G106" s="126">
        <v>71</v>
      </c>
      <c r="H106" s="126">
        <v>54</v>
      </c>
      <c r="I106" s="126">
        <f t="shared" si="21"/>
        <v>80</v>
      </c>
      <c r="J106" s="126">
        <v>0</v>
      </c>
      <c r="K106" s="127">
        <f t="shared" si="22"/>
        <v>80</v>
      </c>
      <c r="L106" s="128">
        <v>285</v>
      </c>
      <c r="M106" s="128">
        <v>502.9</v>
      </c>
      <c r="N106" s="129">
        <v>20</v>
      </c>
      <c r="O106" s="129"/>
      <c r="P106" s="129">
        <v>20</v>
      </c>
      <c r="Q106" s="129"/>
      <c r="R106" s="129">
        <v>20</v>
      </c>
      <c r="S106" s="129"/>
      <c r="T106" s="129">
        <v>20</v>
      </c>
      <c r="U106" s="129"/>
      <c r="V106" s="130">
        <f t="shared" si="23"/>
        <v>22800</v>
      </c>
      <c r="W106" s="130">
        <f t="shared" si="24"/>
        <v>5700</v>
      </c>
      <c r="X106" s="130">
        <f t="shared" si="13"/>
        <v>5700</v>
      </c>
      <c r="Y106" s="130">
        <f t="shared" si="14"/>
        <v>5700</v>
      </c>
      <c r="Z106" s="130">
        <f t="shared" si="15"/>
        <v>5700</v>
      </c>
      <c r="AA106" s="131">
        <f t="shared" si="25"/>
        <v>0</v>
      </c>
      <c r="AB106" s="132">
        <f t="shared" si="16"/>
        <v>0</v>
      </c>
      <c r="AC106" s="133">
        <f t="shared" si="17"/>
        <v>0</v>
      </c>
      <c r="AD106" s="133">
        <f t="shared" si="18"/>
        <v>0</v>
      </c>
      <c r="AE106" s="133">
        <f t="shared" si="19"/>
        <v>0</v>
      </c>
      <c r="AF106" s="133">
        <f t="shared" si="20"/>
        <v>0</v>
      </c>
    </row>
    <row r="107" spans="1:32" s="96" customFormat="1" x14ac:dyDescent="0.3">
      <c r="A107" s="122">
        <v>97</v>
      </c>
      <c r="B107" s="123" t="s">
        <v>119</v>
      </c>
      <c r="C107" s="124">
        <v>1000</v>
      </c>
      <c r="D107" s="124" t="s">
        <v>693</v>
      </c>
      <c r="E107" s="125" t="s">
        <v>24</v>
      </c>
      <c r="F107" s="21">
        <v>21</v>
      </c>
      <c r="G107" s="126">
        <v>23</v>
      </c>
      <c r="H107" s="126">
        <v>14</v>
      </c>
      <c r="I107" s="126">
        <f t="shared" si="21"/>
        <v>20</v>
      </c>
      <c r="J107" s="126">
        <v>0</v>
      </c>
      <c r="K107" s="127">
        <f t="shared" si="22"/>
        <v>20</v>
      </c>
      <c r="L107" s="128">
        <v>644</v>
      </c>
      <c r="M107" s="128">
        <v>1348.2</v>
      </c>
      <c r="N107" s="129">
        <v>10</v>
      </c>
      <c r="O107" s="129"/>
      <c r="P107" s="129"/>
      <c r="Q107" s="129"/>
      <c r="R107" s="129">
        <v>10</v>
      </c>
      <c r="S107" s="129"/>
      <c r="T107" s="129"/>
      <c r="U107" s="129"/>
      <c r="V107" s="130">
        <f t="shared" si="23"/>
        <v>12880</v>
      </c>
      <c r="W107" s="130">
        <f t="shared" si="24"/>
        <v>6440</v>
      </c>
      <c r="X107" s="130">
        <f t="shared" si="13"/>
        <v>0</v>
      </c>
      <c r="Y107" s="130">
        <f t="shared" si="14"/>
        <v>6440</v>
      </c>
      <c r="Z107" s="130">
        <f t="shared" si="15"/>
        <v>0</v>
      </c>
      <c r="AA107" s="131">
        <f t="shared" si="25"/>
        <v>0</v>
      </c>
      <c r="AB107" s="132">
        <f t="shared" si="16"/>
        <v>0</v>
      </c>
      <c r="AC107" s="133">
        <f t="shared" si="17"/>
        <v>0</v>
      </c>
      <c r="AD107" s="133">
        <f t="shared" si="18"/>
        <v>0</v>
      </c>
      <c r="AE107" s="133">
        <f t="shared" si="19"/>
        <v>0</v>
      </c>
      <c r="AF107" s="133">
        <f t="shared" si="20"/>
        <v>0</v>
      </c>
    </row>
    <row r="108" spans="1:32" s="96" customFormat="1" x14ac:dyDescent="0.3">
      <c r="A108" s="122">
        <v>98</v>
      </c>
      <c r="B108" s="123" t="s">
        <v>120</v>
      </c>
      <c r="C108" s="124">
        <v>1000</v>
      </c>
      <c r="D108" s="124" t="s">
        <v>713</v>
      </c>
      <c r="E108" s="125" t="s">
        <v>22</v>
      </c>
      <c r="F108" s="21">
        <v>5</v>
      </c>
      <c r="G108" s="126">
        <v>4</v>
      </c>
      <c r="H108" s="126">
        <v>1</v>
      </c>
      <c r="I108" s="126">
        <f t="shared" si="21"/>
        <v>4</v>
      </c>
      <c r="J108" s="126">
        <v>0</v>
      </c>
      <c r="K108" s="127">
        <f t="shared" si="22"/>
        <v>4</v>
      </c>
      <c r="L108" s="128">
        <v>77.040000000000006</v>
      </c>
      <c r="M108" s="128">
        <v>90</v>
      </c>
      <c r="N108" s="129">
        <v>2</v>
      </c>
      <c r="O108" s="129"/>
      <c r="P108" s="129"/>
      <c r="Q108" s="129"/>
      <c r="R108" s="129">
        <v>2</v>
      </c>
      <c r="S108" s="129"/>
      <c r="T108" s="129"/>
      <c r="U108" s="129"/>
      <c r="V108" s="130">
        <f t="shared" si="23"/>
        <v>308.16000000000003</v>
      </c>
      <c r="W108" s="130">
        <f t="shared" si="24"/>
        <v>154.08000000000001</v>
      </c>
      <c r="X108" s="130">
        <f t="shared" si="13"/>
        <v>0</v>
      </c>
      <c r="Y108" s="130">
        <f t="shared" si="14"/>
        <v>154.08000000000001</v>
      </c>
      <c r="Z108" s="130">
        <f t="shared" si="15"/>
        <v>0</v>
      </c>
      <c r="AA108" s="131">
        <f t="shared" si="25"/>
        <v>0</v>
      </c>
      <c r="AB108" s="132">
        <f t="shared" si="16"/>
        <v>0</v>
      </c>
      <c r="AC108" s="133">
        <f t="shared" si="17"/>
        <v>0</v>
      </c>
      <c r="AD108" s="133">
        <f t="shared" si="18"/>
        <v>0</v>
      </c>
      <c r="AE108" s="133">
        <f t="shared" si="19"/>
        <v>0</v>
      </c>
      <c r="AF108" s="133">
        <f t="shared" si="20"/>
        <v>0</v>
      </c>
    </row>
    <row r="109" spans="1:32" s="96" customFormat="1" x14ac:dyDescent="0.3">
      <c r="A109" s="122">
        <v>99</v>
      </c>
      <c r="B109" s="123" t="s">
        <v>121</v>
      </c>
      <c r="C109" s="124">
        <v>100</v>
      </c>
      <c r="D109" s="124" t="s">
        <v>691</v>
      </c>
      <c r="E109" s="125" t="s">
        <v>24</v>
      </c>
      <c r="F109" s="21">
        <v>46</v>
      </c>
      <c r="G109" s="126">
        <v>35</v>
      </c>
      <c r="H109" s="126">
        <v>49</v>
      </c>
      <c r="I109" s="126">
        <f t="shared" si="21"/>
        <v>60</v>
      </c>
      <c r="J109" s="126">
        <v>0</v>
      </c>
      <c r="K109" s="127">
        <f t="shared" si="22"/>
        <v>60</v>
      </c>
      <c r="L109" s="128">
        <v>130</v>
      </c>
      <c r="M109" s="128">
        <v>132.68</v>
      </c>
      <c r="N109" s="129">
        <v>20</v>
      </c>
      <c r="O109" s="129"/>
      <c r="P109" s="129"/>
      <c r="Q109" s="129"/>
      <c r="R109" s="129">
        <v>20</v>
      </c>
      <c r="S109" s="129"/>
      <c r="T109" s="129">
        <v>20</v>
      </c>
      <c r="U109" s="129"/>
      <c r="V109" s="130">
        <f t="shared" si="23"/>
        <v>7800</v>
      </c>
      <c r="W109" s="130">
        <f t="shared" si="24"/>
        <v>2600</v>
      </c>
      <c r="X109" s="130">
        <f t="shared" si="13"/>
        <v>0</v>
      </c>
      <c r="Y109" s="130">
        <f t="shared" si="14"/>
        <v>2600</v>
      </c>
      <c r="Z109" s="130">
        <f t="shared" si="15"/>
        <v>2600</v>
      </c>
      <c r="AA109" s="131">
        <f t="shared" si="25"/>
        <v>0</v>
      </c>
      <c r="AB109" s="132">
        <f t="shared" si="16"/>
        <v>0</v>
      </c>
      <c r="AC109" s="133">
        <f t="shared" si="17"/>
        <v>0</v>
      </c>
      <c r="AD109" s="133">
        <f t="shared" si="18"/>
        <v>0</v>
      </c>
      <c r="AE109" s="133">
        <f t="shared" si="19"/>
        <v>0</v>
      </c>
      <c r="AF109" s="133">
        <f t="shared" si="20"/>
        <v>0</v>
      </c>
    </row>
    <row r="110" spans="1:32" s="96" customFormat="1" x14ac:dyDescent="0.3">
      <c r="A110" s="122">
        <v>100</v>
      </c>
      <c r="B110" s="123" t="s">
        <v>122</v>
      </c>
      <c r="C110" s="124">
        <v>500</v>
      </c>
      <c r="D110" s="124" t="s">
        <v>710</v>
      </c>
      <c r="E110" s="125" t="s">
        <v>24</v>
      </c>
      <c r="F110" s="21">
        <v>5</v>
      </c>
      <c r="G110" s="126">
        <v>7</v>
      </c>
      <c r="H110" s="126">
        <v>4</v>
      </c>
      <c r="I110" s="126">
        <f t="shared" si="21"/>
        <v>9</v>
      </c>
      <c r="J110" s="126">
        <v>0</v>
      </c>
      <c r="K110" s="127">
        <f t="shared" si="22"/>
        <v>9</v>
      </c>
      <c r="L110" s="128">
        <v>145</v>
      </c>
      <c r="M110" s="128">
        <v>310</v>
      </c>
      <c r="N110" s="129"/>
      <c r="O110" s="129"/>
      <c r="P110" s="129">
        <v>3</v>
      </c>
      <c r="Q110" s="129"/>
      <c r="R110" s="129">
        <v>3</v>
      </c>
      <c r="S110" s="129"/>
      <c r="T110" s="129">
        <v>3</v>
      </c>
      <c r="U110" s="129"/>
      <c r="V110" s="130">
        <f t="shared" si="23"/>
        <v>1305</v>
      </c>
      <c r="W110" s="130">
        <f t="shared" si="24"/>
        <v>0</v>
      </c>
      <c r="X110" s="130">
        <f t="shared" si="13"/>
        <v>435</v>
      </c>
      <c r="Y110" s="130">
        <f t="shared" si="14"/>
        <v>435</v>
      </c>
      <c r="Z110" s="130">
        <f t="shared" si="15"/>
        <v>435</v>
      </c>
      <c r="AA110" s="131">
        <f t="shared" si="25"/>
        <v>0</v>
      </c>
      <c r="AB110" s="132">
        <f t="shared" si="16"/>
        <v>0</v>
      </c>
      <c r="AC110" s="133">
        <f t="shared" si="17"/>
        <v>0</v>
      </c>
      <c r="AD110" s="133">
        <f t="shared" si="18"/>
        <v>0</v>
      </c>
      <c r="AE110" s="133">
        <f t="shared" si="19"/>
        <v>0</v>
      </c>
      <c r="AF110" s="133">
        <f t="shared" si="20"/>
        <v>0</v>
      </c>
    </row>
    <row r="111" spans="1:32" s="96" customFormat="1" x14ac:dyDescent="0.3">
      <c r="A111" s="122">
        <v>101</v>
      </c>
      <c r="B111" s="123" t="s">
        <v>123</v>
      </c>
      <c r="C111" s="124">
        <v>500</v>
      </c>
      <c r="D111" s="124" t="s">
        <v>697</v>
      </c>
      <c r="E111" s="125" t="s">
        <v>24</v>
      </c>
      <c r="F111" s="21">
        <v>3</v>
      </c>
      <c r="G111" s="126">
        <v>3</v>
      </c>
      <c r="H111" s="126">
        <v>3</v>
      </c>
      <c r="I111" s="126">
        <f t="shared" si="21"/>
        <v>6</v>
      </c>
      <c r="J111" s="126">
        <v>0</v>
      </c>
      <c r="K111" s="127">
        <f t="shared" si="22"/>
        <v>6</v>
      </c>
      <c r="L111" s="128">
        <v>180</v>
      </c>
      <c r="M111" s="128">
        <v>227.91</v>
      </c>
      <c r="N111" s="129"/>
      <c r="O111" s="129"/>
      <c r="P111" s="129">
        <v>3</v>
      </c>
      <c r="Q111" s="129"/>
      <c r="R111" s="129"/>
      <c r="S111" s="129"/>
      <c r="T111" s="129">
        <v>3</v>
      </c>
      <c r="U111" s="129"/>
      <c r="V111" s="130">
        <f t="shared" si="23"/>
        <v>1080</v>
      </c>
      <c r="W111" s="130">
        <f t="shared" si="24"/>
        <v>0</v>
      </c>
      <c r="X111" s="130">
        <f t="shared" si="13"/>
        <v>540</v>
      </c>
      <c r="Y111" s="130">
        <f t="shared" si="14"/>
        <v>0</v>
      </c>
      <c r="Z111" s="130">
        <f t="shared" si="15"/>
        <v>540</v>
      </c>
      <c r="AA111" s="131">
        <f t="shared" si="25"/>
        <v>0</v>
      </c>
      <c r="AB111" s="132">
        <f t="shared" si="16"/>
        <v>0</v>
      </c>
      <c r="AC111" s="133">
        <f t="shared" si="17"/>
        <v>0</v>
      </c>
      <c r="AD111" s="133">
        <f t="shared" si="18"/>
        <v>0</v>
      </c>
      <c r="AE111" s="133">
        <f t="shared" si="19"/>
        <v>0</v>
      </c>
      <c r="AF111" s="133">
        <f t="shared" si="20"/>
        <v>0</v>
      </c>
    </row>
    <row r="112" spans="1:32" s="96" customFormat="1" x14ac:dyDescent="0.3">
      <c r="A112" s="122">
        <v>102</v>
      </c>
      <c r="B112" s="123" t="s">
        <v>124</v>
      </c>
      <c r="C112" s="124">
        <v>100</v>
      </c>
      <c r="D112" s="124" t="s">
        <v>714</v>
      </c>
      <c r="E112" s="125" t="s">
        <v>22</v>
      </c>
      <c r="F112" s="21">
        <v>14</v>
      </c>
      <c r="G112" s="126">
        <v>5</v>
      </c>
      <c r="H112" s="126">
        <v>14</v>
      </c>
      <c r="I112" s="126">
        <f t="shared" si="21"/>
        <v>10</v>
      </c>
      <c r="J112" s="126">
        <v>0</v>
      </c>
      <c r="K112" s="127">
        <f t="shared" si="22"/>
        <v>10</v>
      </c>
      <c r="L112" s="128">
        <v>310.3</v>
      </c>
      <c r="M112" s="128">
        <v>9999</v>
      </c>
      <c r="N112" s="129"/>
      <c r="O112" s="129"/>
      <c r="P112" s="129">
        <v>10</v>
      </c>
      <c r="Q112" s="129"/>
      <c r="R112" s="129"/>
      <c r="S112" s="129"/>
      <c r="T112" s="129"/>
      <c r="U112" s="129"/>
      <c r="V112" s="130">
        <f t="shared" si="23"/>
        <v>3103</v>
      </c>
      <c r="W112" s="130">
        <f t="shared" si="24"/>
        <v>0</v>
      </c>
      <c r="X112" s="130">
        <f t="shared" si="13"/>
        <v>3103</v>
      </c>
      <c r="Y112" s="130">
        <f t="shared" si="14"/>
        <v>0</v>
      </c>
      <c r="Z112" s="130">
        <f t="shared" si="15"/>
        <v>0</v>
      </c>
      <c r="AA112" s="131">
        <f t="shared" si="25"/>
        <v>0</v>
      </c>
      <c r="AB112" s="132">
        <f t="shared" si="16"/>
        <v>0</v>
      </c>
      <c r="AC112" s="133">
        <f t="shared" si="17"/>
        <v>0</v>
      </c>
      <c r="AD112" s="133">
        <f t="shared" si="18"/>
        <v>0</v>
      </c>
      <c r="AE112" s="133">
        <f t="shared" si="19"/>
        <v>0</v>
      </c>
      <c r="AF112" s="133">
        <f t="shared" si="20"/>
        <v>0</v>
      </c>
    </row>
    <row r="113" spans="1:46" x14ac:dyDescent="0.3">
      <c r="A113" s="122">
        <v>103</v>
      </c>
      <c r="B113" s="123" t="s">
        <v>125</v>
      </c>
      <c r="C113" s="124">
        <v>30</v>
      </c>
      <c r="D113" s="124" t="s">
        <v>689</v>
      </c>
      <c r="E113" s="125" t="s">
        <v>22</v>
      </c>
      <c r="F113" s="21">
        <v>400</v>
      </c>
      <c r="G113" s="126">
        <v>320</v>
      </c>
      <c r="H113" s="126">
        <v>200</v>
      </c>
      <c r="I113" s="126">
        <f t="shared" si="21"/>
        <v>320</v>
      </c>
      <c r="J113" s="126">
        <v>0</v>
      </c>
      <c r="K113" s="127">
        <f t="shared" si="22"/>
        <v>320</v>
      </c>
      <c r="L113" s="128">
        <v>25</v>
      </c>
      <c r="M113" s="128">
        <v>9999</v>
      </c>
      <c r="N113" s="129">
        <v>80</v>
      </c>
      <c r="O113" s="129"/>
      <c r="P113" s="129">
        <v>80</v>
      </c>
      <c r="Q113" s="129"/>
      <c r="R113" s="129">
        <v>80</v>
      </c>
      <c r="S113" s="129"/>
      <c r="T113" s="129">
        <v>80</v>
      </c>
      <c r="U113" s="129"/>
      <c r="V113" s="130">
        <f t="shared" si="23"/>
        <v>8000</v>
      </c>
      <c r="W113" s="130">
        <f t="shared" si="24"/>
        <v>2000</v>
      </c>
      <c r="X113" s="130">
        <f t="shared" si="13"/>
        <v>2000</v>
      </c>
      <c r="Y113" s="130">
        <f t="shared" si="14"/>
        <v>2000</v>
      </c>
      <c r="Z113" s="130">
        <f t="shared" si="15"/>
        <v>2000</v>
      </c>
      <c r="AA113" s="131">
        <f t="shared" si="25"/>
        <v>0</v>
      </c>
      <c r="AB113" s="132">
        <f t="shared" si="16"/>
        <v>0</v>
      </c>
      <c r="AC113" s="133">
        <f t="shared" si="17"/>
        <v>0</v>
      </c>
      <c r="AD113" s="133">
        <f t="shared" si="18"/>
        <v>0</v>
      </c>
      <c r="AE113" s="133">
        <f t="shared" si="19"/>
        <v>0</v>
      </c>
      <c r="AF113" s="133">
        <f t="shared" si="20"/>
        <v>0</v>
      </c>
    </row>
    <row r="114" spans="1:46" x14ac:dyDescent="0.3">
      <c r="A114" s="122">
        <v>104</v>
      </c>
      <c r="B114" s="123" t="s">
        <v>126</v>
      </c>
      <c r="C114" s="124">
        <v>1000</v>
      </c>
      <c r="D114" s="124" t="s">
        <v>715</v>
      </c>
      <c r="E114" s="125" t="s">
        <v>22</v>
      </c>
      <c r="F114" s="21">
        <v>26</v>
      </c>
      <c r="G114" s="126">
        <v>39</v>
      </c>
      <c r="H114" s="126">
        <v>21</v>
      </c>
      <c r="I114" s="126">
        <f t="shared" si="21"/>
        <v>40</v>
      </c>
      <c r="J114" s="126">
        <v>0</v>
      </c>
      <c r="K114" s="127">
        <f t="shared" si="22"/>
        <v>40</v>
      </c>
      <c r="L114" s="128">
        <v>360</v>
      </c>
      <c r="M114" s="128">
        <v>350</v>
      </c>
      <c r="N114" s="129"/>
      <c r="O114" s="129"/>
      <c r="P114" s="129">
        <v>20</v>
      </c>
      <c r="Q114" s="129"/>
      <c r="R114" s="129"/>
      <c r="S114" s="129"/>
      <c r="T114" s="129">
        <v>20</v>
      </c>
      <c r="U114" s="129"/>
      <c r="V114" s="130">
        <f t="shared" si="23"/>
        <v>14400</v>
      </c>
      <c r="W114" s="130">
        <f t="shared" si="24"/>
        <v>0</v>
      </c>
      <c r="X114" s="130">
        <f t="shared" si="13"/>
        <v>7200</v>
      </c>
      <c r="Y114" s="130">
        <f t="shared" si="14"/>
        <v>0</v>
      </c>
      <c r="Z114" s="130">
        <f t="shared" si="15"/>
        <v>7200</v>
      </c>
      <c r="AA114" s="131">
        <f t="shared" si="25"/>
        <v>0</v>
      </c>
      <c r="AB114" s="132">
        <f t="shared" si="16"/>
        <v>0</v>
      </c>
      <c r="AC114" s="133">
        <f t="shared" si="17"/>
        <v>0</v>
      </c>
      <c r="AD114" s="133">
        <f t="shared" si="18"/>
        <v>0</v>
      </c>
      <c r="AE114" s="133">
        <f t="shared" si="19"/>
        <v>0</v>
      </c>
      <c r="AF114" s="133">
        <f t="shared" si="20"/>
        <v>0</v>
      </c>
    </row>
    <row r="115" spans="1:46" x14ac:dyDescent="0.3">
      <c r="A115" s="122">
        <v>105</v>
      </c>
      <c r="B115" s="123" t="s">
        <v>716</v>
      </c>
      <c r="C115" s="124">
        <v>1000</v>
      </c>
      <c r="D115" s="124" t="s">
        <v>697</v>
      </c>
      <c r="E115" s="125" t="s">
        <v>22</v>
      </c>
      <c r="F115" s="21">
        <v>14</v>
      </c>
      <c r="G115" s="126">
        <v>26</v>
      </c>
      <c r="H115" s="126">
        <v>10</v>
      </c>
      <c r="I115" s="126">
        <f t="shared" si="21"/>
        <v>20</v>
      </c>
      <c r="J115" s="126">
        <v>0</v>
      </c>
      <c r="K115" s="127">
        <f t="shared" si="22"/>
        <v>20</v>
      </c>
      <c r="L115" s="128">
        <v>250</v>
      </c>
      <c r="M115" s="128">
        <v>9999</v>
      </c>
      <c r="N115" s="129"/>
      <c r="O115" s="129"/>
      <c r="P115" s="129">
        <v>10</v>
      </c>
      <c r="Q115" s="129"/>
      <c r="R115" s="129"/>
      <c r="S115" s="129"/>
      <c r="T115" s="129">
        <v>10</v>
      </c>
      <c r="U115" s="129"/>
      <c r="V115" s="130">
        <f t="shared" si="23"/>
        <v>5000</v>
      </c>
      <c r="W115" s="130">
        <f t="shared" si="24"/>
        <v>0</v>
      </c>
      <c r="X115" s="130">
        <f t="shared" si="13"/>
        <v>2500</v>
      </c>
      <c r="Y115" s="130">
        <f t="shared" si="14"/>
        <v>0</v>
      </c>
      <c r="Z115" s="130">
        <f t="shared" si="15"/>
        <v>2500</v>
      </c>
      <c r="AA115" s="131">
        <f t="shared" si="25"/>
        <v>0</v>
      </c>
      <c r="AB115" s="132">
        <f t="shared" si="16"/>
        <v>0</v>
      </c>
      <c r="AC115" s="133">
        <f t="shared" si="17"/>
        <v>0</v>
      </c>
      <c r="AD115" s="133">
        <f t="shared" si="18"/>
        <v>0</v>
      </c>
      <c r="AE115" s="133">
        <f t="shared" si="19"/>
        <v>0</v>
      </c>
      <c r="AF115" s="133">
        <f t="shared" si="20"/>
        <v>0</v>
      </c>
    </row>
    <row r="116" spans="1:46" x14ac:dyDescent="0.3">
      <c r="A116" s="122">
        <v>106</v>
      </c>
      <c r="B116" s="123" t="s">
        <v>127</v>
      </c>
      <c r="C116" s="124">
        <v>1000</v>
      </c>
      <c r="D116" s="124" t="s">
        <v>717</v>
      </c>
      <c r="E116" s="125" t="s">
        <v>22</v>
      </c>
      <c r="F116" s="21">
        <v>0</v>
      </c>
      <c r="G116" s="126">
        <v>6</v>
      </c>
      <c r="H116" s="126">
        <v>7</v>
      </c>
      <c r="I116" s="126">
        <f t="shared" si="21"/>
        <v>20</v>
      </c>
      <c r="J116" s="126">
        <v>0</v>
      </c>
      <c r="K116" s="127">
        <f t="shared" si="22"/>
        <v>20</v>
      </c>
      <c r="L116" s="128">
        <v>220</v>
      </c>
      <c r="M116" s="128">
        <v>9999</v>
      </c>
      <c r="N116" s="129">
        <v>10</v>
      </c>
      <c r="O116" s="129"/>
      <c r="P116" s="129"/>
      <c r="Q116" s="129"/>
      <c r="R116" s="129">
        <v>10</v>
      </c>
      <c r="S116" s="129"/>
      <c r="T116" s="129"/>
      <c r="U116" s="129"/>
      <c r="V116" s="130">
        <f t="shared" si="23"/>
        <v>4400</v>
      </c>
      <c r="W116" s="130">
        <f t="shared" si="24"/>
        <v>2200</v>
      </c>
      <c r="X116" s="130">
        <f t="shared" si="13"/>
        <v>0</v>
      </c>
      <c r="Y116" s="130">
        <f t="shared" si="14"/>
        <v>2200</v>
      </c>
      <c r="Z116" s="130">
        <f t="shared" si="15"/>
        <v>0</v>
      </c>
      <c r="AA116" s="131">
        <f t="shared" si="25"/>
        <v>0</v>
      </c>
      <c r="AB116" s="132">
        <f t="shared" si="16"/>
        <v>0</v>
      </c>
      <c r="AC116" s="133">
        <f t="shared" si="17"/>
        <v>0</v>
      </c>
      <c r="AD116" s="133">
        <f t="shared" si="18"/>
        <v>0</v>
      </c>
      <c r="AE116" s="133">
        <f t="shared" si="19"/>
        <v>0</v>
      </c>
      <c r="AF116" s="133">
        <f t="shared" si="20"/>
        <v>0</v>
      </c>
    </row>
    <row r="117" spans="1:46" x14ac:dyDescent="0.3">
      <c r="A117" s="122">
        <v>107</v>
      </c>
      <c r="B117" s="123" t="s">
        <v>128</v>
      </c>
      <c r="C117" s="124">
        <v>1000</v>
      </c>
      <c r="D117" s="124" t="s">
        <v>701</v>
      </c>
      <c r="E117" s="125" t="s">
        <v>22</v>
      </c>
      <c r="F117" s="21">
        <v>7</v>
      </c>
      <c r="G117" s="126">
        <v>11</v>
      </c>
      <c r="H117" s="126">
        <v>9</v>
      </c>
      <c r="I117" s="126">
        <f t="shared" si="21"/>
        <v>10</v>
      </c>
      <c r="J117" s="126">
        <v>0</v>
      </c>
      <c r="K117" s="127">
        <f t="shared" si="22"/>
        <v>10</v>
      </c>
      <c r="L117" s="128">
        <v>185</v>
      </c>
      <c r="M117" s="128">
        <v>9999</v>
      </c>
      <c r="N117" s="129">
        <v>5</v>
      </c>
      <c r="O117" s="129"/>
      <c r="P117" s="129"/>
      <c r="Q117" s="129"/>
      <c r="R117" s="129">
        <v>5</v>
      </c>
      <c r="S117" s="129"/>
      <c r="T117" s="129"/>
      <c r="U117" s="129"/>
      <c r="V117" s="130">
        <f t="shared" si="23"/>
        <v>1850</v>
      </c>
      <c r="W117" s="130">
        <f t="shared" si="24"/>
        <v>925</v>
      </c>
      <c r="X117" s="130">
        <f t="shared" si="13"/>
        <v>0</v>
      </c>
      <c r="Y117" s="130">
        <f t="shared" si="14"/>
        <v>925</v>
      </c>
      <c r="Z117" s="130">
        <f t="shared" si="15"/>
        <v>0</v>
      </c>
      <c r="AA117" s="131">
        <f t="shared" si="25"/>
        <v>0</v>
      </c>
      <c r="AB117" s="132">
        <f t="shared" si="16"/>
        <v>0</v>
      </c>
      <c r="AC117" s="133">
        <f t="shared" si="17"/>
        <v>0</v>
      </c>
      <c r="AD117" s="133">
        <f t="shared" si="18"/>
        <v>0</v>
      </c>
      <c r="AE117" s="133">
        <f t="shared" si="19"/>
        <v>0</v>
      </c>
      <c r="AF117" s="133">
        <f t="shared" si="20"/>
        <v>0</v>
      </c>
    </row>
    <row r="118" spans="1:46" ht="21" x14ac:dyDescent="0.3">
      <c r="A118" s="122"/>
      <c r="B118" s="139" t="s">
        <v>718</v>
      </c>
      <c r="C118" s="124"/>
      <c r="D118" s="124"/>
      <c r="E118" s="125"/>
      <c r="F118" s="21"/>
      <c r="G118" s="126"/>
      <c r="H118" s="126"/>
      <c r="I118" s="126">
        <f t="shared" si="21"/>
        <v>0</v>
      </c>
      <c r="J118" s="126"/>
      <c r="K118" s="127">
        <f t="shared" si="22"/>
        <v>0</v>
      </c>
      <c r="L118" s="128"/>
      <c r="M118" s="128"/>
      <c r="N118" s="129"/>
      <c r="O118" s="129"/>
      <c r="P118" s="129"/>
      <c r="Q118" s="129"/>
      <c r="R118" s="129"/>
      <c r="S118" s="129"/>
      <c r="T118" s="129"/>
      <c r="U118" s="129"/>
      <c r="V118" s="130">
        <f t="shared" si="23"/>
        <v>0</v>
      </c>
      <c r="W118" s="130">
        <f t="shared" si="24"/>
        <v>0</v>
      </c>
      <c r="X118" s="130">
        <f t="shared" si="13"/>
        <v>0</v>
      </c>
      <c r="Y118" s="130">
        <f t="shared" si="14"/>
        <v>0</v>
      </c>
      <c r="Z118" s="130">
        <f t="shared" si="15"/>
        <v>0</v>
      </c>
      <c r="AA118" s="131">
        <f t="shared" si="25"/>
        <v>0</v>
      </c>
      <c r="AB118" s="132">
        <f t="shared" si="16"/>
        <v>0</v>
      </c>
      <c r="AC118" s="133">
        <f t="shared" si="17"/>
        <v>0</v>
      </c>
      <c r="AD118" s="133">
        <f t="shared" si="18"/>
        <v>0</v>
      </c>
      <c r="AE118" s="133">
        <f t="shared" si="19"/>
        <v>0</v>
      </c>
      <c r="AF118" s="133">
        <f t="shared" si="20"/>
        <v>0</v>
      </c>
    </row>
    <row r="119" spans="1:46" x14ac:dyDescent="0.3">
      <c r="A119" s="122">
        <v>108</v>
      </c>
      <c r="B119" s="137" t="s">
        <v>129</v>
      </c>
      <c r="C119" s="136">
        <v>1</v>
      </c>
      <c r="D119" s="136" t="s">
        <v>701</v>
      </c>
      <c r="E119" s="138" t="s">
        <v>130</v>
      </c>
      <c r="F119" s="21">
        <v>240</v>
      </c>
      <c r="G119" s="126">
        <v>252</v>
      </c>
      <c r="H119" s="126">
        <v>108</v>
      </c>
      <c r="I119" s="126">
        <f t="shared" si="21"/>
        <v>180</v>
      </c>
      <c r="J119" s="126">
        <v>0</v>
      </c>
      <c r="K119" s="127">
        <f t="shared" si="22"/>
        <v>180</v>
      </c>
      <c r="L119" s="128">
        <v>8.5</v>
      </c>
      <c r="M119" s="128">
        <v>9999</v>
      </c>
      <c r="N119" s="129">
        <v>60</v>
      </c>
      <c r="O119" s="129"/>
      <c r="P119" s="129">
        <v>60</v>
      </c>
      <c r="Q119" s="129"/>
      <c r="R119" s="129">
        <v>60</v>
      </c>
      <c r="S119" s="129"/>
      <c r="T119" s="129"/>
      <c r="U119" s="129"/>
      <c r="V119" s="130">
        <f t="shared" si="23"/>
        <v>1530</v>
      </c>
      <c r="W119" s="130">
        <f t="shared" si="24"/>
        <v>510</v>
      </c>
      <c r="X119" s="130">
        <f t="shared" si="13"/>
        <v>510</v>
      </c>
      <c r="Y119" s="130">
        <f t="shared" si="14"/>
        <v>510</v>
      </c>
      <c r="Z119" s="130">
        <f t="shared" si="15"/>
        <v>0</v>
      </c>
      <c r="AA119" s="131">
        <f t="shared" si="25"/>
        <v>0</v>
      </c>
      <c r="AB119" s="132">
        <f t="shared" si="16"/>
        <v>0</v>
      </c>
      <c r="AC119" s="133">
        <f t="shared" si="17"/>
        <v>0</v>
      </c>
      <c r="AD119" s="133">
        <f t="shared" si="18"/>
        <v>0</v>
      </c>
      <c r="AE119" s="133">
        <f t="shared" si="19"/>
        <v>0</v>
      </c>
      <c r="AF119" s="133">
        <f t="shared" si="20"/>
        <v>0</v>
      </c>
    </row>
    <row r="120" spans="1:46" x14ac:dyDescent="0.3">
      <c r="A120" s="122">
        <v>109</v>
      </c>
      <c r="B120" s="137" t="s">
        <v>131</v>
      </c>
      <c r="C120" s="136">
        <v>1</v>
      </c>
      <c r="D120" s="136" t="s">
        <v>689</v>
      </c>
      <c r="E120" s="138" t="s">
        <v>130</v>
      </c>
      <c r="F120" s="21">
        <v>850</v>
      </c>
      <c r="G120" s="126">
        <v>550</v>
      </c>
      <c r="H120" s="126">
        <v>250</v>
      </c>
      <c r="I120" s="126">
        <f t="shared" si="21"/>
        <v>400</v>
      </c>
      <c r="J120" s="126">
        <v>0</v>
      </c>
      <c r="K120" s="127">
        <f t="shared" si="22"/>
        <v>400</v>
      </c>
      <c r="L120" s="128">
        <v>6.95</v>
      </c>
      <c r="M120" s="128">
        <v>8.0299999999999994</v>
      </c>
      <c r="N120" s="129"/>
      <c r="O120" s="129"/>
      <c r="P120" s="129">
        <v>200</v>
      </c>
      <c r="Q120" s="129"/>
      <c r="R120" s="129"/>
      <c r="S120" s="129"/>
      <c r="T120" s="129">
        <v>200</v>
      </c>
      <c r="U120" s="129"/>
      <c r="V120" s="130">
        <f t="shared" si="23"/>
        <v>2780</v>
      </c>
      <c r="W120" s="130">
        <f t="shared" si="24"/>
        <v>0</v>
      </c>
      <c r="X120" s="130">
        <f t="shared" si="13"/>
        <v>1390</v>
      </c>
      <c r="Y120" s="130">
        <f t="shared" si="14"/>
        <v>0</v>
      </c>
      <c r="Z120" s="130">
        <f t="shared" si="15"/>
        <v>1390</v>
      </c>
      <c r="AA120" s="131">
        <f t="shared" si="25"/>
        <v>0</v>
      </c>
      <c r="AB120" s="132">
        <f t="shared" si="16"/>
        <v>0</v>
      </c>
      <c r="AC120" s="133">
        <f t="shared" si="17"/>
        <v>0</v>
      </c>
      <c r="AD120" s="133">
        <f t="shared" si="18"/>
        <v>0</v>
      </c>
      <c r="AE120" s="133">
        <f t="shared" si="19"/>
        <v>0</v>
      </c>
      <c r="AF120" s="133">
        <f t="shared" si="20"/>
        <v>0</v>
      </c>
    </row>
    <row r="121" spans="1:46" x14ac:dyDescent="0.3">
      <c r="A121" s="122">
        <v>110</v>
      </c>
      <c r="B121" s="137" t="s">
        <v>132</v>
      </c>
      <c r="C121" s="136">
        <v>1</v>
      </c>
      <c r="D121" s="136" t="s">
        <v>719</v>
      </c>
      <c r="E121" s="138" t="s">
        <v>130</v>
      </c>
      <c r="F121" s="21">
        <v>600</v>
      </c>
      <c r="G121" s="126">
        <v>350</v>
      </c>
      <c r="H121" s="126">
        <v>450</v>
      </c>
      <c r="I121" s="126">
        <f t="shared" si="21"/>
        <v>800</v>
      </c>
      <c r="J121" s="126">
        <v>0</v>
      </c>
      <c r="K121" s="127">
        <f t="shared" si="22"/>
        <v>800</v>
      </c>
      <c r="L121" s="128">
        <v>18</v>
      </c>
      <c r="M121" s="128">
        <v>9999</v>
      </c>
      <c r="N121" s="129">
        <v>200</v>
      </c>
      <c r="O121" s="129"/>
      <c r="P121" s="129">
        <v>200</v>
      </c>
      <c r="Q121" s="129"/>
      <c r="R121" s="129">
        <v>200</v>
      </c>
      <c r="S121" s="129"/>
      <c r="T121" s="129">
        <v>200</v>
      </c>
      <c r="U121" s="129"/>
      <c r="V121" s="130">
        <f t="shared" si="23"/>
        <v>14400</v>
      </c>
      <c r="W121" s="130">
        <f t="shared" si="24"/>
        <v>3600</v>
      </c>
      <c r="X121" s="130">
        <f t="shared" si="13"/>
        <v>3600</v>
      </c>
      <c r="Y121" s="130">
        <f t="shared" si="14"/>
        <v>3600</v>
      </c>
      <c r="Z121" s="130">
        <f t="shared" si="15"/>
        <v>3600</v>
      </c>
      <c r="AA121" s="131">
        <f t="shared" si="25"/>
        <v>0</v>
      </c>
      <c r="AB121" s="132">
        <f t="shared" si="16"/>
        <v>0</v>
      </c>
      <c r="AC121" s="133">
        <f t="shared" si="17"/>
        <v>0</v>
      </c>
      <c r="AD121" s="133">
        <f t="shared" si="18"/>
        <v>0</v>
      </c>
      <c r="AE121" s="133">
        <f t="shared" si="19"/>
        <v>0</v>
      </c>
      <c r="AF121" s="133">
        <f t="shared" si="20"/>
        <v>0</v>
      </c>
    </row>
    <row r="122" spans="1:46" x14ac:dyDescent="0.3">
      <c r="A122" s="122">
        <v>111</v>
      </c>
      <c r="B122" s="123" t="s">
        <v>720</v>
      </c>
      <c r="C122" s="124">
        <v>1</v>
      </c>
      <c r="D122" s="124" t="s">
        <v>689</v>
      </c>
      <c r="E122" s="125" t="s">
        <v>24</v>
      </c>
      <c r="F122" s="21">
        <v>2</v>
      </c>
      <c r="G122" s="126">
        <v>0</v>
      </c>
      <c r="H122" s="126">
        <v>0</v>
      </c>
      <c r="I122" s="126">
        <f t="shared" si="21"/>
        <v>10</v>
      </c>
      <c r="J122" s="126">
        <v>0</v>
      </c>
      <c r="K122" s="127">
        <f t="shared" si="22"/>
        <v>10</v>
      </c>
      <c r="L122" s="128">
        <v>51.68</v>
      </c>
      <c r="M122" s="128">
        <v>9999</v>
      </c>
      <c r="N122" s="129">
        <v>10</v>
      </c>
      <c r="O122" s="129"/>
      <c r="P122" s="129"/>
      <c r="Q122" s="129"/>
      <c r="R122" s="129"/>
      <c r="S122" s="129"/>
      <c r="T122" s="129"/>
      <c r="U122" s="129"/>
      <c r="V122" s="130">
        <f t="shared" si="23"/>
        <v>516.79999999999995</v>
      </c>
      <c r="W122" s="130">
        <f t="shared" si="24"/>
        <v>516.79999999999995</v>
      </c>
      <c r="X122" s="130">
        <f t="shared" si="13"/>
        <v>0</v>
      </c>
      <c r="Y122" s="130">
        <f t="shared" si="14"/>
        <v>0</v>
      </c>
      <c r="Z122" s="130">
        <f t="shared" si="15"/>
        <v>0</v>
      </c>
      <c r="AA122" s="131">
        <f t="shared" si="25"/>
        <v>0</v>
      </c>
      <c r="AB122" s="132">
        <f t="shared" si="16"/>
        <v>0</v>
      </c>
      <c r="AC122" s="133">
        <f t="shared" si="17"/>
        <v>0</v>
      </c>
      <c r="AD122" s="133">
        <f t="shared" si="18"/>
        <v>0</v>
      </c>
      <c r="AE122" s="133">
        <f t="shared" si="19"/>
        <v>0</v>
      </c>
      <c r="AF122" s="133">
        <f t="shared" si="20"/>
        <v>0</v>
      </c>
    </row>
    <row r="123" spans="1:46" x14ac:dyDescent="0.3">
      <c r="A123" s="122">
        <v>112</v>
      </c>
      <c r="B123" s="137" t="s">
        <v>133</v>
      </c>
      <c r="C123" s="136">
        <v>1</v>
      </c>
      <c r="D123" s="136" t="s">
        <v>721</v>
      </c>
      <c r="E123" s="138" t="s">
        <v>130</v>
      </c>
      <c r="F123" s="21">
        <v>900</v>
      </c>
      <c r="G123" s="126">
        <v>850</v>
      </c>
      <c r="H123" s="126">
        <v>750</v>
      </c>
      <c r="I123" s="126">
        <f t="shared" si="21"/>
        <v>1000</v>
      </c>
      <c r="J123" s="126">
        <v>0</v>
      </c>
      <c r="K123" s="127">
        <f t="shared" si="22"/>
        <v>1000</v>
      </c>
      <c r="L123" s="128">
        <v>13.3</v>
      </c>
      <c r="M123" s="128">
        <v>26.75</v>
      </c>
      <c r="N123" s="129"/>
      <c r="O123" s="129"/>
      <c r="P123" s="129">
        <v>500</v>
      </c>
      <c r="Q123" s="129"/>
      <c r="R123" s="129"/>
      <c r="S123" s="129"/>
      <c r="T123" s="129">
        <v>500</v>
      </c>
      <c r="U123" s="129"/>
      <c r="V123" s="130">
        <f t="shared" si="23"/>
        <v>13300</v>
      </c>
      <c r="W123" s="130">
        <f t="shared" si="24"/>
        <v>0</v>
      </c>
      <c r="X123" s="130">
        <f t="shared" si="13"/>
        <v>6650</v>
      </c>
      <c r="Y123" s="130">
        <f t="shared" si="14"/>
        <v>0</v>
      </c>
      <c r="Z123" s="130">
        <f t="shared" si="15"/>
        <v>6650</v>
      </c>
      <c r="AA123" s="131">
        <f t="shared" si="25"/>
        <v>0</v>
      </c>
      <c r="AB123" s="132">
        <f t="shared" si="16"/>
        <v>0</v>
      </c>
      <c r="AC123" s="133">
        <f t="shared" si="17"/>
        <v>0</v>
      </c>
      <c r="AD123" s="133">
        <f t="shared" si="18"/>
        <v>0</v>
      </c>
      <c r="AE123" s="133">
        <f t="shared" si="19"/>
        <v>0</v>
      </c>
      <c r="AF123" s="133">
        <f t="shared" si="20"/>
        <v>0</v>
      </c>
    </row>
    <row r="124" spans="1:46" x14ac:dyDescent="0.3">
      <c r="A124" s="122">
        <v>113</v>
      </c>
      <c r="B124" s="137" t="s">
        <v>134</v>
      </c>
      <c r="C124" s="136">
        <v>1</v>
      </c>
      <c r="D124" s="136" t="s">
        <v>697</v>
      </c>
      <c r="E124" s="138" t="s">
        <v>130</v>
      </c>
      <c r="F124" s="21">
        <v>500</v>
      </c>
      <c r="G124" s="126">
        <v>200</v>
      </c>
      <c r="H124" s="126">
        <v>100</v>
      </c>
      <c r="I124" s="126">
        <f t="shared" si="21"/>
        <v>200</v>
      </c>
      <c r="J124" s="126">
        <v>0</v>
      </c>
      <c r="K124" s="127">
        <f t="shared" si="22"/>
        <v>200</v>
      </c>
      <c r="L124" s="128">
        <v>8.25</v>
      </c>
      <c r="M124" s="128">
        <v>12.84</v>
      </c>
      <c r="N124" s="129">
        <v>100</v>
      </c>
      <c r="O124" s="129"/>
      <c r="P124" s="129"/>
      <c r="Q124" s="129"/>
      <c r="R124" s="129">
        <v>100</v>
      </c>
      <c r="S124" s="129"/>
      <c r="T124" s="129"/>
      <c r="U124" s="129"/>
      <c r="V124" s="130">
        <f t="shared" si="23"/>
        <v>1650</v>
      </c>
      <c r="W124" s="130">
        <f t="shared" si="24"/>
        <v>825</v>
      </c>
      <c r="X124" s="130">
        <f t="shared" si="13"/>
        <v>0</v>
      </c>
      <c r="Y124" s="130">
        <f t="shared" si="14"/>
        <v>825</v>
      </c>
      <c r="Z124" s="130">
        <f t="shared" si="15"/>
        <v>0</v>
      </c>
      <c r="AA124" s="131">
        <f t="shared" si="25"/>
        <v>0</v>
      </c>
      <c r="AB124" s="132">
        <f t="shared" si="16"/>
        <v>0</v>
      </c>
      <c r="AC124" s="133">
        <f t="shared" si="17"/>
        <v>0</v>
      </c>
      <c r="AD124" s="133">
        <f t="shared" si="18"/>
        <v>0</v>
      </c>
      <c r="AE124" s="133">
        <f t="shared" si="19"/>
        <v>0</v>
      </c>
      <c r="AF124" s="133">
        <f t="shared" si="20"/>
        <v>0</v>
      </c>
    </row>
    <row r="125" spans="1:46" x14ac:dyDescent="0.3">
      <c r="A125" s="122">
        <v>114</v>
      </c>
      <c r="B125" s="137" t="s">
        <v>135</v>
      </c>
      <c r="C125" s="136">
        <v>1</v>
      </c>
      <c r="D125" s="136" t="s">
        <v>697</v>
      </c>
      <c r="E125" s="138" t="s">
        <v>130</v>
      </c>
      <c r="F125" s="21">
        <v>250</v>
      </c>
      <c r="G125" s="126">
        <v>250</v>
      </c>
      <c r="H125" s="126">
        <v>150</v>
      </c>
      <c r="I125" s="126">
        <f t="shared" si="21"/>
        <v>300</v>
      </c>
      <c r="J125" s="126">
        <v>0</v>
      </c>
      <c r="K125" s="127">
        <f t="shared" si="22"/>
        <v>300</v>
      </c>
      <c r="L125" s="128">
        <v>11</v>
      </c>
      <c r="M125" s="128">
        <v>18.190000000000001</v>
      </c>
      <c r="N125" s="129">
        <v>100</v>
      </c>
      <c r="O125" s="129"/>
      <c r="P125" s="129">
        <v>100</v>
      </c>
      <c r="Q125" s="129"/>
      <c r="R125" s="129">
        <v>100</v>
      </c>
      <c r="S125" s="129"/>
      <c r="T125" s="129"/>
      <c r="U125" s="129"/>
      <c r="V125" s="130">
        <f>W125+X125+Y125+Z125</f>
        <v>3300</v>
      </c>
      <c r="W125" s="130">
        <f t="shared" si="24"/>
        <v>1100</v>
      </c>
      <c r="X125" s="130">
        <f t="shared" si="13"/>
        <v>1100</v>
      </c>
      <c r="Y125" s="130">
        <f t="shared" si="14"/>
        <v>1100</v>
      </c>
      <c r="Z125" s="130">
        <f t="shared" si="15"/>
        <v>0</v>
      </c>
      <c r="AA125" s="131">
        <f t="shared" si="25"/>
        <v>0</v>
      </c>
      <c r="AB125" s="132">
        <f t="shared" si="16"/>
        <v>0</v>
      </c>
      <c r="AC125" s="133">
        <f t="shared" si="17"/>
        <v>0</v>
      </c>
      <c r="AD125" s="133">
        <f t="shared" si="18"/>
        <v>0</v>
      </c>
      <c r="AE125" s="133">
        <f t="shared" si="19"/>
        <v>0</v>
      </c>
      <c r="AF125" s="133">
        <f t="shared" si="20"/>
        <v>0</v>
      </c>
    </row>
    <row r="126" spans="1:46" s="141" customFormat="1" x14ac:dyDescent="0.3">
      <c r="A126" s="122">
        <v>115</v>
      </c>
      <c r="B126" s="123" t="s">
        <v>136</v>
      </c>
      <c r="C126" s="136">
        <v>1</v>
      </c>
      <c r="D126" s="136" t="s">
        <v>691</v>
      </c>
      <c r="E126" s="138" t="s">
        <v>130</v>
      </c>
      <c r="F126" s="21">
        <v>25</v>
      </c>
      <c r="G126" s="126">
        <v>80</v>
      </c>
      <c r="H126" s="126">
        <v>20</v>
      </c>
      <c r="I126" s="126">
        <f t="shared" si="21"/>
        <v>60</v>
      </c>
      <c r="J126" s="126">
        <v>0</v>
      </c>
      <c r="K126" s="127">
        <f t="shared" si="22"/>
        <v>60</v>
      </c>
      <c r="L126" s="128">
        <v>208.65</v>
      </c>
      <c r="M126" s="128">
        <v>208.65</v>
      </c>
      <c r="N126" s="129"/>
      <c r="O126" s="129"/>
      <c r="P126" s="129">
        <v>20</v>
      </c>
      <c r="Q126" s="129"/>
      <c r="R126" s="129">
        <v>20</v>
      </c>
      <c r="S126" s="129"/>
      <c r="T126" s="129">
        <v>20</v>
      </c>
      <c r="U126" s="129"/>
      <c r="V126" s="130">
        <f>W126+X126+Y126+Z126</f>
        <v>12519</v>
      </c>
      <c r="W126" s="130">
        <f t="shared" si="24"/>
        <v>0</v>
      </c>
      <c r="X126" s="130">
        <f t="shared" si="13"/>
        <v>4173</v>
      </c>
      <c r="Y126" s="130">
        <f t="shared" si="14"/>
        <v>4173</v>
      </c>
      <c r="Z126" s="130">
        <f t="shared" si="15"/>
        <v>4173</v>
      </c>
      <c r="AA126" s="131">
        <f t="shared" si="25"/>
        <v>0</v>
      </c>
      <c r="AB126" s="132">
        <f t="shared" si="16"/>
        <v>0</v>
      </c>
      <c r="AC126" s="133">
        <f t="shared" si="17"/>
        <v>0</v>
      </c>
      <c r="AD126" s="133">
        <f t="shared" si="18"/>
        <v>0</v>
      </c>
      <c r="AE126" s="133">
        <f t="shared" si="19"/>
        <v>0</v>
      </c>
      <c r="AF126" s="133">
        <f t="shared" si="20"/>
        <v>0</v>
      </c>
      <c r="AG126" s="140"/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0"/>
      <c r="AS126" s="140"/>
      <c r="AT126" s="140"/>
    </row>
    <row r="127" spans="1:46" x14ac:dyDescent="0.3">
      <c r="A127" s="122">
        <v>116</v>
      </c>
      <c r="B127" s="137" t="s">
        <v>137</v>
      </c>
      <c r="C127" s="136">
        <v>1</v>
      </c>
      <c r="D127" s="136" t="s">
        <v>689</v>
      </c>
      <c r="E127" s="138" t="s">
        <v>130</v>
      </c>
      <c r="F127" s="21">
        <v>150</v>
      </c>
      <c r="G127" s="126">
        <v>100</v>
      </c>
      <c r="H127" s="126">
        <v>100</v>
      </c>
      <c r="I127" s="126">
        <f t="shared" si="21"/>
        <v>100</v>
      </c>
      <c r="J127" s="126">
        <v>0</v>
      </c>
      <c r="K127" s="127">
        <f t="shared" si="22"/>
        <v>100</v>
      </c>
      <c r="L127" s="128">
        <v>8</v>
      </c>
      <c r="M127" s="128">
        <v>9999</v>
      </c>
      <c r="N127" s="129"/>
      <c r="O127" s="129"/>
      <c r="P127" s="129">
        <v>50</v>
      </c>
      <c r="Q127" s="129"/>
      <c r="R127" s="129"/>
      <c r="S127" s="129"/>
      <c r="T127" s="129">
        <v>50</v>
      </c>
      <c r="U127" s="129"/>
      <c r="V127" s="130">
        <f t="shared" si="23"/>
        <v>800</v>
      </c>
      <c r="W127" s="130">
        <f t="shared" si="24"/>
        <v>0</v>
      </c>
      <c r="X127" s="130">
        <f t="shared" si="13"/>
        <v>400</v>
      </c>
      <c r="Y127" s="130">
        <f t="shared" si="14"/>
        <v>0</v>
      </c>
      <c r="Z127" s="130">
        <f t="shared" si="15"/>
        <v>400</v>
      </c>
      <c r="AA127" s="131">
        <f t="shared" si="25"/>
        <v>0</v>
      </c>
      <c r="AB127" s="132">
        <f t="shared" si="16"/>
        <v>0</v>
      </c>
      <c r="AC127" s="133">
        <f t="shared" si="17"/>
        <v>0</v>
      </c>
      <c r="AD127" s="133">
        <f t="shared" si="18"/>
        <v>0</v>
      </c>
      <c r="AE127" s="133">
        <f t="shared" si="19"/>
        <v>0</v>
      </c>
      <c r="AF127" s="133">
        <f t="shared" si="20"/>
        <v>0</v>
      </c>
    </row>
    <row r="128" spans="1:46" x14ac:dyDescent="0.3">
      <c r="A128" s="122">
        <v>117</v>
      </c>
      <c r="B128" s="123" t="s">
        <v>138</v>
      </c>
      <c r="C128" s="136">
        <v>1</v>
      </c>
      <c r="D128" s="136" t="s">
        <v>689</v>
      </c>
      <c r="E128" s="138" t="s">
        <v>130</v>
      </c>
      <c r="F128" s="21">
        <v>650</v>
      </c>
      <c r="G128" s="126">
        <v>500</v>
      </c>
      <c r="H128" s="126">
        <v>100</v>
      </c>
      <c r="I128" s="126">
        <f t="shared" si="21"/>
        <v>300</v>
      </c>
      <c r="J128" s="126">
        <v>0</v>
      </c>
      <c r="K128" s="127">
        <f t="shared" si="22"/>
        <v>300</v>
      </c>
      <c r="L128" s="128">
        <v>5</v>
      </c>
      <c r="M128" s="128">
        <v>7.5</v>
      </c>
      <c r="N128" s="129">
        <v>100</v>
      </c>
      <c r="O128" s="129"/>
      <c r="P128" s="129">
        <v>100</v>
      </c>
      <c r="Q128" s="129"/>
      <c r="R128" s="129">
        <v>100</v>
      </c>
      <c r="S128" s="129"/>
      <c r="T128" s="129"/>
      <c r="U128" s="129"/>
      <c r="V128" s="130">
        <f t="shared" si="23"/>
        <v>1500</v>
      </c>
      <c r="W128" s="130">
        <f t="shared" si="24"/>
        <v>500</v>
      </c>
      <c r="X128" s="130">
        <f t="shared" si="13"/>
        <v>500</v>
      </c>
      <c r="Y128" s="130">
        <f t="shared" si="14"/>
        <v>500</v>
      </c>
      <c r="Z128" s="130">
        <f t="shared" si="15"/>
        <v>0</v>
      </c>
      <c r="AA128" s="131">
        <f t="shared" si="25"/>
        <v>0</v>
      </c>
      <c r="AB128" s="132">
        <f t="shared" si="16"/>
        <v>0</v>
      </c>
      <c r="AC128" s="133">
        <f t="shared" si="17"/>
        <v>0</v>
      </c>
      <c r="AD128" s="133">
        <f t="shared" si="18"/>
        <v>0</v>
      </c>
      <c r="AE128" s="133">
        <f t="shared" si="19"/>
        <v>0</v>
      </c>
      <c r="AF128" s="133">
        <f t="shared" si="20"/>
        <v>0</v>
      </c>
    </row>
    <row r="129" spans="1:32" s="96" customFormat="1" x14ac:dyDescent="0.3">
      <c r="A129" s="122">
        <v>118</v>
      </c>
      <c r="B129" s="137" t="s">
        <v>139</v>
      </c>
      <c r="C129" s="136">
        <v>1</v>
      </c>
      <c r="D129" s="136" t="s">
        <v>697</v>
      </c>
      <c r="E129" s="138" t="s">
        <v>130</v>
      </c>
      <c r="F129" s="21">
        <v>80</v>
      </c>
      <c r="G129" s="126">
        <v>50</v>
      </c>
      <c r="H129" s="126">
        <v>50</v>
      </c>
      <c r="I129" s="126">
        <f t="shared" si="21"/>
        <v>100</v>
      </c>
      <c r="J129" s="126">
        <v>0</v>
      </c>
      <c r="K129" s="127">
        <f t="shared" si="22"/>
        <v>100</v>
      </c>
      <c r="L129" s="128">
        <v>7</v>
      </c>
      <c r="M129" s="128">
        <v>9.6300000000000008</v>
      </c>
      <c r="N129" s="129"/>
      <c r="O129" s="129"/>
      <c r="P129" s="129"/>
      <c r="Q129" s="129"/>
      <c r="R129" s="129">
        <v>100</v>
      </c>
      <c r="S129" s="129"/>
      <c r="T129" s="129"/>
      <c r="U129" s="129"/>
      <c r="V129" s="130">
        <f t="shared" si="23"/>
        <v>700</v>
      </c>
      <c r="W129" s="130">
        <f t="shared" si="24"/>
        <v>0</v>
      </c>
      <c r="X129" s="130">
        <f t="shared" si="13"/>
        <v>0</v>
      </c>
      <c r="Y129" s="130">
        <f t="shared" si="14"/>
        <v>700</v>
      </c>
      <c r="Z129" s="130">
        <f t="shared" si="15"/>
        <v>0</v>
      </c>
      <c r="AA129" s="131">
        <f t="shared" si="25"/>
        <v>0</v>
      </c>
      <c r="AB129" s="132">
        <f t="shared" si="16"/>
        <v>0</v>
      </c>
      <c r="AC129" s="133">
        <f t="shared" si="17"/>
        <v>0</v>
      </c>
      <c r="AD129" s="133">
        <f t="shared" si="18"/>
        <v>0</v>
      </c>
      <c r="AE129" s="133">
        <f t="shared" si="19"/>
        <v>0</v>
      </c>
      <c r="AF129" s="133">
        <f t="shared" si="20"/>
        <v>0</v>
      </c>
    </row>
    <row r="130" spans="1:32" s="96" customFormat="1" x14ac:dyDescent="0.3">
      <c r="A130" s="122">
        <v>119</v>
      </c>
      <c r="B130" s="123" t="s">
        <v>140</v>
      </c>
      <c r="C130" s="124">
        <v>1</v>
      </c>
      <c r="D130" s="124" t="s">
        <v>697</v>
      </c>
      <c r="E130" s="138" t="s">
        <v>130</v>
      </c>
      <c r="F130" s="21">
        <v>100</v>
      </c>
      <c r="G130" s="126">
        <v>150</v>
      </c>
      <c r="H130" s="126">
        <v>50</v>
      </c>
      <c r="I130" s="126">
        <f t="shared" si="21"/>
        <v>100</v>
      </c>
      <c r="J130" s="126">
        <v>0</v>
      </c>
      <c r="K130" s="127">
        <f t="shared" si="22"/>
        <v>100</v>
      </c>
      <c r="L130" s="128">
        <v>14</v>
      </c>
      <c r="M130" s="128">
        <v>22.47</v>
      </c>
      <c r="N130" s="129"/>
      <c r="O130" s="129"/>
      <c r="P130" s="129">
        <v>100</v>
      </c>
      <c r="Q130" s="129"/>
      <c r="R130" s="129"/>
      <c r="S130" s="129"/>
      <c r="T130" s="129"/>
      <c r="U130" s="129"/>
      <c r="V130" s="130">
        <f t="shared" si="23"/>
        <v>1400</v>
      </c>
      <c r="W130" s="130">
        <f t="shared" si="24"/>
        <v>0</v>
      </c>
      <c r="X130" s="130">
        <f t="shared" si="13"/>
        <v>1400</v>
      </c>
      <c r="Y130" s="130">
        <f t="shared" si="14"/>
        <v>0</v>
      </c>
      <c r="Z130" s="130">
        <f t="shared" si="15"/>
        <v>0</v>
      </c>
      <c r="AA130" s="131">
        <f t="shared" si="25"/>
        <v>0</v>
      </c>
      <c r="AB130" s="132">
        <f t="shared" si="16"/>
        <v>0</v>
      </c>
      <c r="AC130" s="133">
        <f t="shared" si="17"/>
        <v>0</v>
      </c>
      <c r="AD130" s="133">
        <f t="shared" si="18"/>
        <v>0</v>
      </c>
      <c r="AE130" s="133">
        <f t="shared" si="19"/>
        <v>0</v>
      </c>
      <c r="AF130" s="133">
        <f t="shared" si="20"/>
        <v>0</v>
      </c>
    </row>
    <row r="131" spans="1:32" s="96" customFormat="1" x14ac:dyDescent="0.3">
      <c r="A131" s="122">
        <v>120</v>
      </c>
      <c r="B131" s="137" t="s">
        <v>141</v>
      </c>
      <c r="C131" s="136">
        <v>1</v>
      </c>
      <c r="D131" s="136" t="s">
        <v>701</v>
      </c>
      <c r="E131" s="138" t="s">
        <v>130</v>
      </c>
      <c r="F131" s="21">
        <v>200</v>
      </c>
      <c r="G131" s="126">
        <v>200</v>
      </c>
      <c r="H131" s="126">
        <v>150</v>
      </c>
      <c r="I131" s="126">
        <f t="shared" si="21"/>
        <v>200</v>
      </c>
      <c r="J131" s="126">
        <v>0</v>
      </c>
      <c r="K131" s="127">
        <f t="shared" si="22"/>
        <v>200</v>
      </c>
      <c r="L131" s="128">
        <v>5.8</v>
      </c>
      <c r="M131" s="128">
        <v>6.42</v>
      </c>
      <c r="N131" s="129">
        <v>100</v>
      </c>
      <c r="O131" s="129"/>
      <c r="P131" s="129"/>
      <c r="Q131" s="129"/>
      <c r="R131" s="129">
        <v>100</v>
      </c>
      <c r="S131" s="129"/>
      <c r="T131" s="129"/>
      <c r="U131" s="129"/>
      <c r="V131" s="130">
        <f t="shared" si="23"/>
        <v>1160</v>
      </c>
      <c r="W131" s="130">
        <f t="shared" si="24"/>
        <v>580</v>
      </c>
      <c r="X131" s="130">
        <f t="shared" si="13"/>
        <v>0</v>
      </c>
      <c r="Y131" s="130">
        <f t="shared" si="14"/>
        <v>580</v>
      </c>
      <c r="Z131" s="130">
        <f t="shared" si="15"/>
        <v>0</v>
      </c>
      <c r="AA131" s="131">
        <f t="shared" si="25"/>
        <v>0</v>
      </c>
      <c r="AB131" s="132">
        <f t="shared" si="16"/>
        <v>0</v>
      </c>
      <c r="AC131" s="133">
        <f t="shared" si="17"/>
        <v>0</v>
      </c>
      <c r="AD131" s="133">
        <f t="shared" si="18"/>
        <v>0</v>
      </c>
      <c r="AE131" s="133">
        <f t="shared" si="19"/>
        <v>0</v>
      </c>
      <c r="AF131" s="133">
        <f t="shared" si="20"/>
        <v>0</v>
      </c>
    </row>
    <row r="132" spans="1:32" s="96" customFormat="1" x14ac:dyDescent="0.3">
      <c r="A132" s="122">
        <v>121</v>
      </c>
      <c r="B132" s="137" t="s">
        <v>142</v>
      </c>
      <c r="C132" s="136">
        <v>1</v>
      </c>
      <c r="D132" s="136" t="s">
        <v>719</v>
      </c>
      <c r="E132" s="138" t="s">
        <v>130</v>
      </c>
      <c r="F132" s="21">
        <v>50</v>
      </c>
      <c r="G132" s="126">
        <v>40</v>
      </c>
      <c r="H132" s="126">
        <v>10</v>
      </c>
      <c r="I132" s="126">
        <f t="shared" si="21"/>
        <v>50</v>
      </c>
      <c r="J132" s="126">
        <v>0</v>
      </c>
      <c r="K132" s="127">
        <f t="shared" si="22"/>
        <v>50</v>
      </c>
      <c r="L132" s="128">
        <v>13</v>
      </c>
      <c r="M132" s="128">
        <v>13.3</v>
      </c>
      <c r="N132" s="129"/>
      <c r="O132" s="129"/>
      <c r="P132" s="129">
        <v>50</v>
      </c>
      <c r="Q132" s="129"/>
      <c r="R132" s="129"/>
      <c r="S132" s="129"/>
      <c r="T132" s="129"/>
      <c r="U132" s="129"/>
      <c r="V132" s="130">
        <f t="shared" si="23"/>
        <v>650</v>
      </c>
      <c r="W132" s="130">
        <f t="shared" si="24"/>
        <v>0</v>
      </c>
      <c r="X132" s="130">
        <f t="shared" si="13"/>
        <v>650</v>
      </c>
      <c r="Y132" s="130">
        <f t="shared" si="14"/>
        <v>0</v>
      </c>
      <c r="Z132" s="130">
        <f t="shared" si="15"/>
        <v>0</v>
      </c>
      <c r="AA132" s="131">
        <f t="shared" si="25"/>
        <v>0</v>
      </c>
      <c r="AB132" s="132">
        <f t="shared" si="16"/>
        <v>0</v>
      </c>
      <c r="AC132" s="133">
        <f t="shared" si="17"/>
        <v>0</v>
      </c>
      <c r="AD132" s="133">
        <f t="shared" si="18"/>
        <v>0</v>
      </c>
      <c r="AE132" s="133">
        <f t="shared" si="19"/>
        <v>0</v>
      </c>
      <c r="AF132" s="133">
        <f t="shared" si="20"/>
        <v>0</v>
      </c>
    </row>
    <row r="133" spans="1:32" s="96" customFormat="1" x14ac:dyDescent="0.3">
      <c r="A133" s="97">
        <v>122</v>
      </c>
      <c r="B133" s="137" t="s">
        <v>143</v>
      </c>
      <c r="C133" s="136">
        <v>1</v>
      </c>
      <c r="D133" s="136" t="s">
        <v>704</v>
      </c>
      <c r="E133" s="138" t="s">
        <v>130</v>
      </c>
      <c r="F133" s="21">
        <v>20</v>
      </c>
      <c r="G133" s="126">
        <v>50</v>
      </c>
      <c r="H133" s="126">
        <v>50</v>
      </c>
      <c r="I133" s="126">
        <f t="shared" si="21"/>
        <v>100</v>
      </c>
      <c r="J133" s="126">
        <v>0</v>
      </c>
      <c r="K133" s="127">
        <f t="shared" si="22"/>
        <v>100</v>
      </c>
      <c r="L133" s="128">
        <v>13</v>
      </c>
      <c r="M133" s="128">
        <v>9999</v>
      </c>
      <c r="N133" s="129">
        <v>50</v>
      </c>
      <c r="O133" s="129"/>
      <c r="P133" s="129"/>
      <c r="Q133" s="129"/>
      <c r="R133" s="129"/>
      <c r="S133" s="129"/>
      <c r="T133" s="129">
        <v>50</v>
      </c>
      <c r="U133" s="129"/>
      <c r="V133" s="130">
        <f t="shared" si="23"/>
        <v>1300</v>
      </c>
      <c r="W133" s="130">
        <f t="shared" si="24"/>
        <v>650</v>
      </c>
      <c r="X133" s="130">
        <f t="shared" si="13"/>
        <v>0</v>
      </c>
      <c r="Y133" s="130">
        <f t="shared" si="14"/>
        <v>0</v>
      </c>
      <c r="Z133" s="130">
        <f t="shared" si="15"/>
        <v>650</v>
      </c>
      <c r="AA133" s="131">
        <f t="shared" si="25"/>
        <v>0</v>
      </c>
      <c r="AB133" s="132">
        <f t="shared" si="16"/>
        <v>0</v>
      </c>
      <c r="AC133" s="133">
        <f t="shared" si="17"/>
        <v>0</v>
      </c>
      <c r="AD133" s="133">
        <f t="shared" si="18"/>
        <v>0</v>
      </c>
      <c r="AE133" s="133">
        <f t="shared" si="19"/>
        <v>0</v>
      </c>
      <c r="AF133" s="133">
        <f t="shared" si="20"/>
        <v>0</v>
      </c>
    </row>
    <row r="134" spans="1:32" s="96" customFormat="1" x14ac:dyDescent="0.3">
      <c r="A134" s="122">
        <v>123</v>
      </c>
      <c r="B134" s="137" t="s">
        <v>144</v>
      </c>
      <c r="C134" s="136">
        <v>1</v>
      </c>
      <c r="D134" s="136" t="s">
        <v>689</v>
      </c>
      <c r="E134" s="138" t="s">
        <v>130</v>
      </c>
      <c r="F134" s="21">
        <v>40</v>
      </c>
      <c r="G134" s="126">
        <v>70</v>
      </c>
      <c r="H134" s="126">
        <v>50</v>
      </c>
      <c r="I134" s="126">
        <f t="shared" si="21"/>
        <v>100</v>
      </c>
      <c r="J134" s="126">
        <v>0</v>
      </c>
      <c r="K134" s="127">
        <f t="shared" si="22"/>
        <v>100</v>
      </c>
      <c r="L134" s="128">
        <v>10</v>
      </c>
      <c r="M134" s="128">
        <v>10.7</v>
      </c>
      <c r="N134" s="129">
        <v>50</v>
      </c>
      <c r="O134" s="129"/>
      <c r="P134" s="129"/>
      <c r="Q134" s="129"/>
      <c r="R134" s="129"/>
      <c r="S134" s="129"/>
      <c r="T134" s="129">
        <v>50</v>
      </c>
      <c r="U134" s="129"/>
      <c r="V134" s="130">
        <f t="shared" si="23"/>
        <v>1000</v>
      </c>
      <c r="W134" s="130">
        <f t="shared" si="24"/>
        <v>500</v>
      </c>
      <c r="X134" s="130">
        <f t="shared" si="13"/>
        <v>0</v>
      </c>
      <c r="Y134" s="130">
        <f t="shared" si="14"/>
        <v>0</v>
      </c>
      <c r="Z134" s="130">
        <f t="shared" si="15"/>
        <v>500</v>
      </c>
      <c r="AA134" s="131">
        <f t="shared" si="25"/>
        <v>0</v>
      </c>
      <c r="AB134" s="132">
        <f t="shared" si="16"/>
        <v>0</v>
      </c>
      <c r="AC134" s="133">
        <f t="shared" si="17"/>
        <v>0</v>
      </c>
      <c r="AD134" s="133">
        <f t="shared" si="18"/>
        <v>0</v>
      </c>
      <c r="AE134" s="133">
        <f t="shared" si="19"/>
        <v>0</v>
      </c>
      <c r="AF134" s="133">
        <f t="shared" si="20"/>
        <v>0</v>
      </c>
    </row>
    <row r="135" spans="1:32" s="96" customFormat="1" x14ac:dyDescent="0.3">
      <c r="A135" s="122">
        <v>124</v>
      </c>
      <c r="B135" s="137" t="s">
        <v>145</v>
      </c>
      <c r="C135" s="136">
        <v>1</v>
      </c>
      <c r="D135" s="136" t="s">
        <v>722</v>
      </c>
      <c r="E135" s="138" t="s">
        <v>130</v>
      </c>
      <c r="F135" s="21">
        <v>1050</v>
      </c>
      <c r="G135" s="126">
        <v>1200</v>
      </c>
      <c r="H135" s="126">
        <v>850</v>
      </c>
      <c r="I135" s="126">
        <f t="shared" si="21"/>
        <v>1200</v>
      </c>
      <c r="J135" s="126">
        <v>0</v>
      </c>
      <c r="K135" s="127">
        <f t="shared" si="22"/>
        <v>1200</v>
      </c>
      <c r="L135" s="128">
        <v>49</v>
      </c>
      <c r="M135" s="128">
        <v>9999</v>
      </c>
      <c r="N135" s="129">
        <v>300</v>
      </c>
      <c r="O135" s="129"/>
      <c r="P135" s="129">
        <v>300</v>
      </c>
      <c r="Q135" s="129"/>
      <c r="R135" s="129">
        <v>300</v>
      </c>
      <c r="S135" s="129"/>
      <c r="T135" s="129">
        <v>300</v>
      </c>
      <c r="U135" s="129"/>
      <c r="V135" s="130">
        <f t="shared" si="23"/>
        <v>58800</v>
      </c>
      <c r="W135" s="130">
        <f t="shared" si="24"/>
        <v>14700</v>
      </c>
      <c r="X135" s="130">
        <f t="shared" si="13"/>
        <v>14700</v>
      </c>
      <c r="Y135" s="130">
        <f t="shared" si="14"/>
        <v>14700</v>
      </c>
      <c r="Z135" s="130">
        <f t="shared" si="15"/>
        <v>14700</v>
      </c>
      <c r="AA135" s="131">
        <f t="shared" si="25"/>
        <v>0</v>
      </c>
      <c r="AB135" s="132">
        <f t="shared" si="16"/>
        <v>0</v>
      </c>
      <c r="AC135" s="133">
        <f t="shared" si="17"/>
        <v>0</v>
      </c>
      <c r="AD135" s="133">
        <f t="shared" si="18"/>
        <v>0</v>
      </c>
      <c r="AE135" s="133">
        <f t="shared" si="19"/>
        <v>0</v>
      </c>
      <c r="AF135" s="133">
        <f t="shared" si="20"/>
        <v>0</v>
      </c>
    </row>
    <row r="136" spans="1:32" s="96" customFormat="1" x14ac:dyDescent="0.3">
      <c r="A136" s="122">
        <v>125</v>
      </c>
      <c r="B136" s="137" t="s">
        <v>146</v>
      </c>
      <c r="C136" s="136">
        <v>1</v>
      </c>
      <c r="D136" s="136" t="s">
        <v>723</v>
      </c>
      <c r="E136" s="138" t="s">
        <v>130</v>
      </c>
      <c r="F136" s="21">
        <v>24</v>
      </c>
      <c r="G136" s="126">
        <v>48</v>
      </c>
      <c r="H136" s="126">
        <v>48</v>
      </c>
      <c r="I136" s="126">
        <f t="shared" si="21"/>
        <v>72</v>
      </c>
      <c r="J136" s="126">
        <v>0</v>
      </c>
      <c r="K136" s="127">
        <f t="shared" si="22"/>
        <v>72</v>
      </c>
      <c r="L136" s="128">
        <v>42.8</v>
      </c>
      <c r="M136" s="128">
        <v>58.85</v>
      </c>
      <c r="N136" s="129">
        <v>36</v>
      </c>
      <c r="O136" s="129"/>
      <c r="P136" s="129"/>
      <c r="Q136" s="129"/>
      <c r="R136" s="129">
        <v>36</v>
      </c>
      <c r="S136" s="129"/>
      <c r="T136" s="129"/>
      <c r="U136" s="129"/>
      <c r="V136" s="130">
        <f t="shared" si="23"/>
        <v>3081.6</v>
      </c>
      <c r="W136" s="130">
        <f t="shared" si="24"/>
        <v>1540.8</v>
      </c>
      <c r="X136" s="130">
        <f t="shared" si="13"/>
        <v>0</v>
      </c>
      <c r="Y136" s="130">
        <f t="shared" si="14"/>
        <v>1540.8</v>
      </c>
      <c r="Z136" s="130">
        <f t="shared" si="15"/>
        <v>0</v>
      </c>
      <c r="AA136" s="131">
        <f t="shared" si="25"/>
        <v>0</v>
      </c>
      <c r="AB136" s="132">
        <f t="shared" si="16"/>
        <v>0</v>
      </c>
      <c r="AC136" s="133">
        <f t="shared" si="17"/>
        <v>0</v>
      </c>
      <c r="AD136" s="133">
        <f t="shared" si="18"/>
        <v>0</v>
      </c>
      <c r="AE136" s="133">
        <f t="shared" si="19"/>
        <v>0</v>
      </c>
      <c r="AF136" s="133">
        <f t="shared" si="20"/>
        <v>0</v>
      </c>
    </row>
    <row r="137" spans="1:32" s="96" customFormat="1" x14ac:dyDescent="0.3">
      <c r="A137" s="122">
        <v>126</v>
      </c>
      <c r="B137" s="137" t="s">
        <v>147</v>
      </c>
      <c r="C137" s="136">
        <v>1</v>
      </c>
      <c r="D137" s="136" t="s">
        <v>698</v>
      </c>
      <c r="E137" s="138" t="s">
        <v>130</v>
      </c>
      <c r="F137" s="21">
        <v>34</v>
      </c>
      <c r="G137" s="126">
        <v>230</v>
      </c>
      <c r="H137" s="126">
        <v>150</v>
      </c>
      <c r="I137" s="126">
        <f t="shared" si="21"/>
        <v>240</v>
      </c>
      <c r="J137" s="126">
        <v>0</v>
      </c>
      <c r="K137" s="127">
        <f t="shared" si="22"/>
        <v>240</v>
      </c>
      <c r="L137" s="128">
        <v>150.87</v>
      </c>
      <c r="M137" s="128">
        <v>9999</v>
      </c>
      <c r="N137" s="129">
        <v>60</v>
      </c>
      <c r="O137" s="129"/>
      <c r="P137" s="129">
        <v>60</v>
      </c>
      <c r="Q137" s="129"/>
      <c r="R137" s="129">
        <v>60</v>
      </c>
      <c r="S137" s="129"/>
      <c r="T137" s="129">
        <v>60</v>
      </c>
      <c r="U137" s="129"/>
      <c r="V137" s="130">
        <f t="shared" si="23"/>
        <v>36208.800000000003</v>
      </c>
      <c r="W137" s="130">
        <f t="shared" si="24"/>
        <v>9052.2000000000007</v>
      </c>
      <c r="X137" s="130">
        <f t="shared" si="13"/>
        <v>9052.2000000000007</v>
      </c>
      <c r="Y137" s="130">
        <f t="shared" si="14"/>
        <v>9052.2000000000007</v>
      </c>
      <c r="Z137" s="130">
        <f t="shared" si="15"/>
        <v>9052.2000000000007</v>
      </c>
      <c r="AA137" s="131">
        <f t="shared" si="25"/>
        <v>0</v>
      </c>
      <c r="AB137" s="132">
        <f t="shared" si="16"/>
        <v>0</v>
      </c>
      <c r="AC137" s="133">
        <f t="shared" si="17"/>
        <v>0</v>
      </c>
      <c r="AD137" s="133">
        <f t="shared" si="18"/>
        <v>0</v>
      </c>
      <c r="AE137" s="133">
        <f t="shared" si="19"/>
        <v>0</v>
      </c>
      <c r="AF137" s="133">
        <f t="shared" si="20"/>
        <v>0</v>
      </c>
    </row>
    <row r="138" spans="1:32" s="96" customFormat="1" x14ac:dyDescent="0.3">
      <c r="A138" s="122">
        <v>127</v>
      </c>
      <c r="B138" s="137" t="s">
        <v>148</v>
      </c>
      <c r="C138" s="136">
        <v>1</v>
      </c>
      <c r="D138" s="136" t="s">
        <v>689</v>
      </c>
      <c r="E138" s="138" t="s">
        <v>130</v>
      </c>
      <c r="F138" s="21">
        <v>72</v>
      </c>
      <c r="G138" s="126">
        <v>84</v>
      </c>
      <c r="H138" s="126">
        <v>72</v>
      </c>
      <c r="I138" s="126">
        <f t="shared" si="21"/>
        <v>96</v>
      </c>
      <c r="J138" s="126">
        <v>0</v>
      </c>
      <c r="K138" s="127">
        <f t="shared" si="22"/>
        <v>96</v>
      </c>
      <c r="L138" s="128">
        <v>18</v>
      </c>
      <c r="M138" s="128">
        <v>20.010000000000002</v>
      </c>
      <c r="N138" s="129">
        <v>48</v>
      </c>
      <c r="O138" s="129"/>
      <c r="P138" s="129"/>
      <c r="Q138" s="129"/>
      <c r="R138" s="129">
        <v>48</v>
      </c>
      <c r="S138" s="129"/>
      <c r="T138" s="129"/>
      <c r="U138" s="129"/>
      <c r="V138" s="130">
        <f t="shared" si="23"/>
        <v>1728</v>
      </c>
      <c r="W138" s="130">
        <f t="shared" si="24"/>
        <v>864</v>
      </c>
      <c r="X138" s="130">
        <f t="shared" si="13"/>
        <v>0</v>
      </c>
      <c r="Y138" s="130">
        <f t="shared" si="14"/>
        <v>864</v>
      </c>
      <c r="Z138" s="130">
        <f t="shared" si="15"/>
        <v>0</v>
      </c>
      <c r="AA138" s="131">
        <f t="shared" si="25"/>
        <v>0</v>
      </c>
      <c r="AB138" s="132">
        <f t="shared" si="16"/>
        <v>0</v>
      </c>
      <c r="AC138" s="133">
        <f t="shared" si="17"/>
        <v>0</v>
      </c>
      <c r="AD138" s="133">
        <f t="shared" si="18"/>
        <v>0</v>
      </c>
      <c r="AE138" s="133">
        <f t="shared" si="19"/>
        <v>0</v>
      </c>
      <c r="AF138" s="133">
        <f t="shared" si="20"/>
        <v>0</v>
      </c>
    </row>
    <row r="139" spans="1:32" s="96" customFormat="1" x14ac:dyDescent="0.3">
      <c r="A139" s="122">
        <v>128</v>
      </c>
      <c r="B139" s="137" t="s">
        <v>149</v>
      </c>
      <c r="C139" s="136">
        <v>1</v>
      </c>
      <c r="D139" s="136" t="s">
        <v>689</v>
      </c>
      <c r="E139" s="138" t="s">
        <v>130</v>
      </c>
      <c r="F139" s="21">
        <v>80</v>
      </c>
      <c r="G139" s="126">
        <v>210</v>
      </c>
      <c r="H139" s="126">
        <v>200</v>
      </c>
      <c r="I139" s="126">
        <f t="shared" si="21"/>
        <v>480</v>
      </c>
      <c r="J139" s="126">
        <v>0</v>
      </c>
      <c r="K139" s="127">
        <f t="shared" si="22"/>
        <v>480</v>
      </c>
      <c r="L139" s="128">
        <v>12</v>
      </c>
      <c r="M139" s="128">
        <v>9999</v>
      </c>
      <c r="N139" s="129">
        <v>120</v>
      </c>
      <c r="O139" s="129"/>
      <c r="P139" s="129">
        <v>120</v>
      </c>
      <c r="Q139" s="129"/>
      <c r="R139" s="129">
        <v>120</v>
      </c>
      <c r="S139" s="129"/>
      <c r="T139" s="129">
        <v>120</v>
      </c>
      <c r="U139" s="129"/>
      <c r="V139" s="130">
        <f t="shared" si="23"/>
        <v>5760</v>
      </c>
      <c r="W139" s="130">
        <f t="shared" si="24"/>
        <v>1440</v>
      </c>
      <c r="X139" s="130">
        <f t="shared" ref="X139:X202" si="26">P139*L139</f>
        <v>1440</v>
      </c>
      <c r="Y139" s="130">
        <f t="shared" ref="Y139:Y202" si="27">R139*L139</f>
        <v>1440</v>
      </c>
      <c r="Z139" s="130">
        <f t="shared" ref="Z139:Z202" si="28">T139*L139</f>
        <v>1440</v>
      </c>
      <c r="AA139" s="131">
        <f t="shared" si="25"/>
        <v>0</v>
      </c>
      <c r="AB139" s="132">
        <f t="shared" ref="AB139:AB202" si="29">AA139*L139</f>
        <v>0</v>
      </c>
      <c r="AC139" s="133">
        <f t="shared" ref="AC139:AC202" si="30">O139*L139</f>
        <v>0</v>
      </c>
      <c r="AD139" s="133">
        <f t="shared" ref="AD139:AD202" si="31">Q139*L139</f>
        <v>0</v>
      </c>
      <c r="AE139" s="133">
        <f t="shared" ref="AE139:AE202" si="32">S139*L139</f>
        <v>0</v>
      </c>
      <c r="AF139" s="133">
        <f t="shared" ref="AF139:AF202" si="33">U139*L139</f>
        <v>0</v>
      </c>
    </row>
    <row r="140" spans="1:32" s="96" customFormat="1" x14ac:dyDescent="0.3">
      <c r="A140" s="122">
        <v>129</v>
      </c>
      <c r="B140" s="137" t="s">
        <v>150</v>
      </c>
      <c r="C140" s="136">
        <v>100</v>
      </c>
      <c r="D140" s="136" t="s">
        <v>724</v>
      </c>
      <c r="E140" s="138" t="s">
        <v>24</v>
      </c>
      <c r="F140" s="21">
        <v>69</v>
      </c>
      <c r="G140" s="126">
        <v>61</v>
      </c>
      <c r="H140" s="126">
        <v>54</v>
      </c>
      <c r="I140" s="126">
        <f t="shared" ref="I140:I203" si="34">(N140+P140+R140+T140)</f>
        <v>90</v>
      </c>
      <c r="J140" s="126">
        <v>0</v>
      </c>
      <c r="K140" s="127">
        <f t="shared" ref="K140:K203" si="35">I140-J140</f>
        <v>90</v>
      </c>
      <c r="L140" s="128">
        <v>160</v>
      </c>
      <c r="M140" s="128">
        <v>9999</v>
      </c>
      <c r="N140" s="129">
        <v>30</v>
      </c>
      <c r="O140" s="129"/>
      <c r="P140" s="129"/>
      <c r="Q140" s="129"/>
      <c r="R140" s="129">
        <v>30</v>
      </c>
      <c r="S140" s="129"/>
      <c r="T140" s="129">
        <v>30</v>
      </c>
      <c r="U140" s="129"/>
      <c r="V140" s="130">
        <f t="shared" ref="V140:V203" si="36">W140+X140+Y140+Z140</f>
        <v>14400</v>
      </c>
      <c r="W140" s="130">
        <f t="shared" ref="W140:W203" si="37">N140*L140</f>
        <v>4800</v>
      </c>
      <c r="X140" s="130">
        <f t="shared" si="26"/>
        <v>0</v>
      </c>
      <c r="Y140" s="130">
        <f t="shared" si="27"/>
        <v>4800</v>
      </c>
      <c r="Z140" s="130">
        <f t="shared" si="28"/>
        <v>4800</v>
      </c>
      <c r="AA140" s="131">
        <f t="shared" ref="AA140:AA203" si="38">O140+Q140+S140+U140</f>
        <v>0</v>
      </c>
      <c r="AB140" s="132">
        <f t="shared" si="29"/>
        <v>0</v>
      </c>
      <c r="AC140" s="133">
        <f t="shared" si="30"/>
        <v>0</v>
      </c>
      <c r="AD140" s="133">
        <f t="shared" si="31"/>
        <v>0</v>
      </c>
      <c r="AE140" s="133">
        <f t="shared" si="32"/>
        <v>0</v>
      </c>
      <c r="AF140" s="133">
        <f t="shared" si="33"/>
        <v>0</v>
      </c>
    </row>
    <row r="141" spans="1:32" s="96" customFormat="1" x14ac:dyDescent="0.3">
      <c r="A141" s="122">
        <v>130</v>
      </c>
      <c r="B141" s="137" t="s">
        <v>151</v>
      </c>
      <c r="C141" s="136">
        <v>100</v>
      </c>
      <c r="D141" s="136" t="s">
        <v>724</v>
      </c>
      <c r="E141" s="138" t="s">
        <v>24</v>
      </c>
      <c r="F141" s="21">
        <v>14</v>
      </c>
      <c r="G141" s="126">
        <v>21</v>
      </c>
      <c r="H141" s="126">
        <v>11</v>
      </c>
      <c r="I141" s="126">
        <f t="shared" si="34"/>
        <v>30</v>
      </c>
      <c r="J141" s="126">
        <v>0</v>
      </c>
      <c r="K141" s="127">
        <f t="shared" si="35"/>
        <v>30</v>
      </c>
      <c r="L141" s="128">
        <v>84</v>
      </c>
      <c r="M141" s="128">
        <v>9999</v>
      </c>
      <c r="N141" s="129">
        <v>10</v>
      </c>
      <c r="O141" s="129"/>
      <c r="P141" s="129"/>
      <c r="Q141" s="129"/>
      <c r="R141" s="129">
        <v>10</v>
      </c>
      <c r="S141" s="129"/>
      <c r="T141" s="129">
        <v>10</v>
      </c>
      <c r="U141" s="129"/>
      <c r="V141" s="130">
        <f t="shared" si="36"/>
        <v>2520</v>
      </c>
      <c r="W141" s="130">
        <f t="shared" si="37"/>
        <v>840</v>
      </c>
      <c r="X141" s="130">
        <f t="shared" si="26"/>
        <v>0</v>
      </c>
      <c r="Y141" s="130">
        <f t="shared" si="27"/>
        <v>840</v>
      </c>
      <c r="Z141" s="130">
        <f t="shared" si="28"/>
        <v>840</v>
      </c>
      <c r="AA141" s="131">
        <f t="shared" si="38"/>
        <v>0</v>
      </c>
      <c r="AB141" s="132">
        <f t="shared" si="29"/>
        <v>0</v>
      </c>
      <c r="AC141" s="133">
        <f t="shared" si="30"/>
        <v>0</v>
      </c>
      <c r="AD141" s="133">
        <f t="shared" si="31"/>
        <v>0</v>
      </c>
      <c r="AE141" s="133">
        <f t="shared" si="32"/>
        <v>0</v>
      </c>
      <c r="AF141" s="133">
        <f t="shared" si="33"/>
        <v>0</v>
      </c>
    </row>
    <row r="142" spans="1:32" s="96" customFormat="1" x14ac:dyDescent="0.3">
      <c r="A142" s="122">
        <v>132</v>
      </c>
      <c r="B142" s="137" t="s">
        <v>152</v>
      </c>
      <c r="C142" s="136">
        <v>1</v>
      </c>
      <c r="D142" s="136" t="s">
        <v>689</v>
      </c>
      <c r="E142" s="138" t="s">
        <v>130</v>
      </c>
      <c r="F142" s="21">
        <v>250</v>
      </c>
      <c r="G142" s="126">
        <v>200</v>
      </c>
      <c r="H142" s="126">
        <v>150</v>
      </c>
      <c r="I142" s="126">
        <f t="shared" si="34"/>
        <v>200</v>
      </c>
      <c r="J142" s="126">
        <v>0</v>
      </c>
      <c r="K142" s="127">
        <f t="shared" si="35"/>
        <v>200</v>
      </c>
      <c r="L142" s="128">
        <v>8</v>
      </c>
      <c r="M142" s="128">
        <v>8.0299999999999994</v>
      </c>
      <c r="N142" s="129">
        <v>50</v>
      </c>
      <c r="O142" s="129"/>
      <c r="P142" s="129">
        <v>50</v>
      </c>
      <c r="Q142" s="129"/>
      <c r="R142" s="129">
        <v>50</v>
      </c>
      <c r="S142" s="129"/>
      <c r="T142" s="129">
        <v>50</v>
      </c>
      <c r="U142" s="129"/>
      <c r="V142" s="130">
        <f t="shared" si="36"/>
        <v>1600</v>
      </c>
      <c r="W142" s="130">
        <f t="shared" si="37"/>
        <v>400</v>
      </c>
      <c r="X142" s="130">
        <f t="shared" si="26"/>
        <v>400</v>
      </c>
      <c r="Y142" s="130">
        <f t="shared" si="27"/>
        <v>400</v>
      </c>
      <c r="Z142" s="130">
        <f t="shared" si="28"/>
        <v>400</v>
      </c>
      <c r="AA142" s="131">
        <f t="shared" si="38"/>
        <v>0</v>
      </c>
      <c r="AB142" s="132">
        <f t="shared" si="29"/>
        <v>0</v>
      </c>
      <c r="AC142" s="133">
        <f t="shared" si="30"/>
        <v>0</v>
      </c>
      <c r="AD142" s="133">
        <f t="shared" si="31"/>
        <v>0</v>
      </c>
      <c r="AE142" s="133">
        <f t="shared" si="32"/>
        <v>0</v>
      </c>
      <c r="AF142" s="133">
        <f t="shared" si="33"/>
        <v>0</v>
      </c>
    </row>
    <row r="143" spans="1:32" s="96" customFormat="1" x14ac:dyDescent="0.3">
      <c r="A143" s="122">
        <v>133</v>
      </c>
      <c r="B143" s="137" t="s">
        <v>153</v>
      </c>
      <c r="C143" s="136">
        <v>1</v>
      </c>
      <c r="D143" s="136" t="s">
        <v>701</v>
      </c>
      <c r="E143" s="138" t="s">
        <v>130</v>
      </c>
      <c r="F143" s="21">
        <v>60</v>
      </c>
      <c r="G143" s="126">
        <v>96</v>
      </c>
      <c r="H143" s="126">
        <v>0</v>
      </c>
      <c r="I143" s="126">
        <f t="shared" si="34"/>
        <v>72</v>
      </c>
      <c r="J143" s="126">
        <v>0</v>
      </c>
      <c r="K143" s="127">
        <f t="shared" si="35"/>
        <v>72</v>
      </c>
      <c r="L143" s="128">
        <v>12</v>
      </c>
      <c r="M143" s="128">
        <v>9999</v>
      </c>
      <c r="N143" s="129"/>
      <c r="O143" s="129"/>
      <c r="P143" s="129">
        <v>36</v>
      </c>
      <c r="Q143" s="129"/>
      <c r="R143" s="129"/>
      <c r="S143" s="129"/>
      <c r="T143" s="129">
        <v>36</v>
      </c>
      <c r="U143" s="129"/>
      <c r="V143" s="130">
        <f t="shared" si="36"/>
        <v>864</v>
      </c>
      <c r="W143" s="130">
        <f t="shared" si="37"/>
        <v>0</v>
      </c>
      <c r="X143" s="130">
        <f t="shared" si="26"/>
        <v>432</v>
      </c>
      <c r="Y143" s="130">
        <f t="shared" si="27"/>
        <v>0</v>
      </c>
      <c r="Z143" s="130">
        <f t="shared" si="28"/>
        <v>432</v>
      </c>
      <c r="AA143" s="131">
        <f t="shared" si="38"/>
        <v>0</v>
      </c>
      <c r="AB143" s="132">
        <f t="shared" si="29"/>
        <v>0</v>
      </c>
      <c r="AC143" s="133">
        <f t="shared" si="30"/>
        <v>0</v>
      </c>
      <c r="AD143" s="133">
        <f t="shared" si="31"/>
        <v>0</v>
      </c>
      <c r="AE143" s="133">
        <f t="shared" si="32"/>
        <v>0</v>
      </c>
      <c r="AF143" s="133">
        <f t="shared" si="33"/>
        <v>0</v>
      </c>
    </row>
    <row r="144" spans="1:32" s="96" customFormat="1" ht="21" x14ac:dyDescent="0.3">
      <c r="A144" s="122"/>
      <c r="B144" s="139" t="s">
        <v>725</v>
      </c>
      <c r="C144" s="136"/>
      <c r="D144" s="136"/>
      <c r="E144" s="138"/>
      <c r="F144" s="21"/>
      <c r="G144" s="126"/>
      <c r="H144" s="126"/>
      <c r="I144" s="126">
        <f t="shared" si="34"/>
        <v>0</v>
      </c>
      <c r="J144" s="126"/>
      <c r="K144" s="127">
        <f t="shared" si="35"/>
        <v>0</v>
      </c>
      <c r="L144" s="128"/>
      <c r="M144" s="128"/>
      <c r="N144" s="129"/>
      <c r="O144" s="129"/>
      <c r="P144" s="129"/>
      <c r="Q144" s="129"/>
      <c r="R144" s="129"/>
      <c r="S144" s="129"/>
      <c r="T144" s="129"/>
      <c r="U144" s="129"/>
      <c r="V144" s="130">
        <f t="shared" si="36"/>
        <v>0</v>
      </c>
      <c r="W144" s="130">
        <f t="shared" si="37"/>
        <v>0</v>
      </c>
      <c r="X144" s="130">
        <f t="shared" si="26"/>
        <v>0</v>
      </c>
      <c r="Y144" s="130">
        <f t="shared" si="27"/>
        <v>0</v>
      </c>
      <c r="Z144" s="130">
        <f t="shared" si="28"/>
        <v>0</v>
      </c>
      <c r="AA144" s="131">
        <f t="shared" si="38"/>
        <v>0</v>
      </c>
      <c r="AB144" s="132">
        <f t="shared" si="29"/>
        <v>0</v>
      </c>
      <c r="AC144" s="133">
        <f t="shared" si="30"/>
        <v>0</v>
      </c>
      <c r="AD144" s="133">
        <f t="shared" si="31"/>
        <v>0</v>
      </c>
      <c r="AE144" s="133">
        <f t="shared" si="32"/>
        <v>0</v>
      </c>
      <c r="AF144" s="133">
        <f t="shared" si="33"/>
        <v>0</v>
      </c>
    </row>
    <row r="145" spans="1:32" s="96" customFormat="1" x14ac:dyDescent="0.3">
      <c r="A145" s="97">
        <v>134</v>
      </c>
      <c r="B145" s="142" t="s">
        <v>154</v>
      </c>
      <c r="C145" s="136">
        <v>1</v>
      </c>
      <c r="D145" s="136" t="s">
        <v>694</v>
      </c>
      <c r="E145" s="138" t="s">
        <v>155</v>
      </c>
      <c r="F145" s="21">
        <v>2</v>
      </c>
      <c r="G145" s="126"/>
      <c r="H145" s="126"/>
      <c r="I145" s="126">
        <f t="shared" si="34"/>
        <v>4</v>
      </c>
      <c r="J145" s="126">
        <v>0</v>
      </c>
      <c r="K145" s="127">
        <f t="shared" si="35"/>
        <v>4</v>
      </c>
      <c r="L145" s="128">
        <v>409.1</v>
      </c>
      <c r="M145" s="128">
        <v>9999</v>
      </c>
      <c r="N145" s="129"/>
      <c r="O145" s="129"/>
      <c r="P145" s="129">
        <v>2</v>
      </c>
      <c r="Q145" s="129"/>
      <c r="R145" s="129"/>
      <c r="S145" s="129"/>
      <c r="T145" s="129">
        <v>2</v>
      </c>
      <c r="U145" s="129"/>
      <c r="V145" s="130">
        <f t="shared" si="36"/>
        <v>1636.4</v>
      </c>
      <c r="W145" s="130">
        <f t="shared" si="37"/>
        <v>0</v>
      </c>
      <c r="X145" s="130">
        <f t="shared" si="26"/>
        <v>818.2</v>
      </c>
      <c r="Y145" s="130">
        <f t="shared" si="27"/>
        <v>0</v>
      </c>
      <c r="Z145" s="130">
        <f t="shared" si="28"/>
        <v>818.2</v>
      </c>
      <c r="AA145" s="131">
        <f t="shared" si="38"/>
        <v>0</v>
      </c>
      <c r="AB145" s="132">
        <f t="shared" si="29"/>
        <v>0</v>
      </c>
      <c r="AC145" s="133">
        <f t="shared" si="30"/>
        <v>0</v>
      </c>
      <c r="AD145" s="133">
        <f t="shared" si="31"/>
        <v>0</v>
      </c>
      <c r="AE145" s="133">
        <f t="shared" si="32"/>
        <v>0</v>
      </c>
      <c r="AF145" s="133">
        <f t="shared" si="33"/>
        <v>0</v>
      </c>
    </row>
    <row r="146" spans="1:32" s="96" customFormat="1" x14ac:dyDescent="0.3">
      <c r="A146" s="97">
        <v>135</v>
      </c>
      <c r="B146" s="137" t="s">
        <v>156</v>
      </c>
      <c r="C146" s="136">
        <v>1</v>
      </c>
      <c r="D146" s="136" t="s">
        <v>717</v>
      </c>
      <c r="E146" s="138" t="s">
        <v>157</v>
      </c>
      <c r="F146" s="21">
        <v>270</v>
      </c>
      <c r="G146" s="126">
        <v>80</v>
      </c>
      <c r="H146" s="126">
        <v>70</v>
      </c>
      <c r="I146" s="126">
        <f t="shared" si="34"/>
        <v>40</v>
      </c>
      <c r="J146" s="126">
        <v>0</v>
      </c>
      <c r="K146" s="127">
        <f t="shared" si="35"/>
        <v>40</v>
      </c>
      <c r="L146" s="128">
        <v>9.6999999999999993</v>
      </c>
      <c r="M146" s="128">
        <v>12.09</v>
      </c>
      <c r="N146" s="129">
        <v>20</v>
      </c>
      <c r="O146" s="129"/>
      <c r="P146" s="129"/>
      <c r="Q146" s="129"/>
      <c r="R146" s="129"/>
      <c r="S146" s="129"/>
      <c r="T146" s="129">
        <v>20</v>
      </c>
      <c r="U146" s="129"/>
      <c r="V146" s="130">
        <f t="shared" si="36"/>
        <v>388</v>
      </c>
      <c r="W146" s="130">
        <f t="shared" si="37"/>
        <v>194</v>
      </c>
      <c r="X146" s="130">
        <f t="shared" si="26"/>
        <v>0</v>
      </c>
      <c r="Y146" s="130">
        <f t="shared" si="27"/>
        <v>0</v>
      </c>
      <c r="Z146" s="130">
        <f t="shared" si="28"/>
        <v>194</v>
      </c>
      <c r="AA146" s="131">
        <f t="shared" si="38"/>
        <v>0</v>
      </c>
      <c r="AB146" s="132">
        <f t="shared" si="29"/>
        <v>0</v>
      </c>
      <c r="AC146" s="133">
        <f t="shared" si="30"/>
        <v>0</v>
      </c>
      <c r="AD146" s="133">
        <f t="shared" si="31"/>
        <v>0</v>
      </c>
      <c r="AE146" s="133">
        <f t="shared" si="32"/>
        <v>0</v>
      </c>
      <c r="AF146" s="133">
        <f t="shared" si="33"/>
        <v>0</v>
      </c>
    </row>
    <row r="147" spans="1:32" s="96" customFormat="1" x14ac:dyDescent="0.3">
      <c r="A147" s="97">
        <v>136</v>
      </c>
      <c r="B147" s="137" t="s">
        <v>158</v>
      </c>
      <c r="C147" s="136">
        <v>1</v>
      </c>
      <c r="D147" s="136" t="s">
        <v>694</v>
      </c>
      <c r="E147" s="138" t="s">
        <v>155</v>
      </c>
      <c r="F147" s="21">
        <v>30</v>
      </c>
      <c r="G147" s="126">
        <v>35</v>
      </c>
      <c r="H147" s="126">
        <v>0</v>
      </c>
      <c r="I147" s="126">
        <f t="shared" si="34"/>
        <v>20</v>
      </c>
      <c r="J147" s="126">
        <v>0</v>
      </c>
      <c r="K147" s="127">
        <f t="shared" si="35"/>
        <v>20</v>
      </c>
      <c r="L147" s="128">
        <v>2.25</v>
      </c>
      <c r="M147" s="128">
        <v>2.2599999999999998</v>
      </c>
      <c r="N147" s="129"/>
      <c r="O147" s="129"/>
      <c r="P147" s="129">
        <v>10</v>
      </c>
      <c r="Q147" s="129"/>
      <c r="R147" s="129"/>
      <c r="S147" s="129"/>
      <c r="T147" s="129">
        <v>10</v>
      </c>
      <c r="U147" s="129"/>
      <c r="V147" s="130">
        <f t="shared" si="36"/>
        <v>45</v>
      </c>
      <c r="W147" s="130">
        <f t="shared" si="37"/>
        <v>0</v>
      </c>
      <c r="X147" s="130">
        <f t="shared" si="26"/>
        <v>22.5</v>
      </c>
      <c r="Y147" s="130">
        <f t="shared" si="27"/>
        <v>0</v>
      </c>
      <c r="Z147" s="130">
        <f t="shared" si="28"/>
        <v>22.5</v>
      </c>
      <c r="AA147" s="131">
        <f t="shared" si="38"/>
        <v>0</v>
      </c>
      <c r="AB147" s="132">
        <f t="shared" si="29"/>
        <v>0</v>
      </c>
      <c r="AC147" s="133">
        <f t="shared" si="30"/>
        <v>0</v>
      </c>
      <c r="AD147" s="133">
        <f t="shared" si="31"/>
        <v>0</v>
      </c>
      <c r="AE147" s="133">
        <f t="shared" si="32"/>
        <v>0</v>
      </c>
      <c r="AF147" s="133">
        <f t="shared" si="33"/>
        <v>0</v>
      </c>
    </row>
    <row r="148" spans="1:32" s="96" customFormat="1" x14ac:dyDescent="0.3">
      <c r="A148" s="97">
        <v>137</v>
      </c>
      <c r="B148" s="137" t="s">
        <v>159</v>
      </c>
      <c r="C148" s="136">
        <v>1</v>
      </c>
      <c r="D148" s="136" t="s">
        <v>694</v>
      </c>
      <c r="E148" s="138" t="s">
        <v>155</v>
      </c>
      <c r="F148" s="21">
        <v>0</v>
      </c>
      <c r="G148" s="126"/>
      <c r="H148" s="126"/>
      <c r="I148" s="126">
        <f t="shared" si="34"/>
        <v>10</v>
      </c>
      <c r="J148" s="126">
        <v>0</v>
      </c>
      <c r="K148" s="127">
        <f t="shared" si="35"/>
        <v>10</v>
      </c>
      <c r="L148" s="128">
        <v>6.42</v>
      </c>
      <c r="M148" s="128">
        <v>9999</v>
      </c>
      <c r="N148" s="129"/>
      <c r="O148" s="129"/>
      <c r="P148" s="129">
        <v>10</v>
      </c>
      <c r="Q148" s="129"/>
      <c r="R148" s="129"/>
      <c r="S148" s="129"/>
      <c r="T148" s="129"/>
      <c r="U148" s="129"/>
      <c r="V148" s="130">
        <f t="shared" si="36"/>
        <v>64.2</v>
      </c>
      <c r="W148" s="130">
        <f t="shared" si="37"/>
        <v>0</v>
      </c>
      <c r="X148" s="130">
        <f t="shared" si="26"/>
        <v>64.2</v>
      </c>
      <c r="Y148" s="130">
        <f t="shared" si="27"/>
        <v>0</v>
      </c>
      <c r="Z148" s="130">
        <f t="shared" si="28"/>
        <v>0</v>
      </c>
      <c r="AA148" s="131">
        <f t="shared" si="38"/>
        <v>0</v>
      </c>
      <c r="AB148" s="132">
        <f t="shared" si="29"/>
        <v>0</v>
      </c>
      <c r="AC148" s="133">
        <f t="shared" si="30"/>
        <v>0</v>
      </c>
      <c r="AD148" s="133">
        <f t="shared" si="31"/>
        <v>0</v>
      </c>
      <c r="AE148" s="133">
        <f t="shared" si="32"/>
        <v>0</v>
      </c>
      <c r="AF148" s="133">
        <f t="shared" si="33"/>
        <v>0</v>
      </c>
    </row>
    <row r="149" spans="1:32" s="96" customFormat="1" x14ac:dyDescent="0.3">
      <c r="A149" s="122">
        <v>138</v>
      </c>
      <c r="B149" s="137" t="s">
        <v>160</v>
      </c>
      <c r="C149" s="136">
        <v>1</v>
      </c>
      <c r="D149" s="136" t="s">
        <v>717</v>
      </c>
      <c r="E149" s="138" t="s">
        <v>157</v>
      </c>
      <c r="F149" s="21">
        <v>850</v>
      </c>
      <c r="G149" s="126">
        <v>650</v>
      </c>
      <c r="H149" s="126">
        <v>50</v>
      </c>
      <c r="I149" s="126">
        <f t="shared" si="34"/>
        <v>100</v>
      </c>
      <c r="J149" s="126">
        <v>0</v>
      </c>
      <c r="K149" s="127">
        <f t="shared" si="35"/>
        <v>100</v>
      </c>
      <c r="L149" s="128">
        <v>11.5</v>
      </c>
      <c r="M149" s="128">
        <v>27.5</v>
      </c>
      <c r="N149" s="129">
        <v>50</v>
      </c>
      <c r="O149" s="129"/>
      <c r="P149" s="129"/>
      <c r="Q149" s="129"/>
      <c r="R149" s="129">
        <v>50</v>
      </c>
      <c r="S149" s="129"/>
      <c r="T149" s="129"/>
      <c r="U149" s="129"/>
      <c r="V149" s="130">
        <f t="shared" si="36"/>
        <v>1150</v>
      </c>
      <c r="W149" s="130">
        <f t="shared" si="37"/>
        <v>575</v>
      </c>
      <c r="X149" s="130">
        <f t="shared" si="26"/>
        <v>0</v>
      </c>
      <c r="Y149" s="130">
        <f t="shared" si="27"/>
        <v>575</v>
      </c>
      <c r="Z149" s="130">
        <f t="shared" si="28"/>
        <v>0</v>
      </c>
      <c r="AA149" s="131">
        <f t="shared" si="38"/>
        <v>0</v>
      </c>
      <c r="AB149" s="132">
        <f t="shared" si="29"/>
        <v>0</v>
      </c>
      <c r="AC149" s="133">
        <f t="shared" si="30"/>
        <v>0</v>
      </c>
      <c r="AD149" s="133">
        <f t="shared" si="31"/>
        <v>0</v>
      </c>
      <c r="AE149" s="133">
        <f t="shared" si="32"/>
        <v>0</v>
      </c>
      <c r="AF149" s="133">
        <f t="shared" si="33"/>
        <v>0</v>
      </c>
    </row>
    <row r="150" spans="1:32" s="96" customFormat="1" x14ac:dyDescent="0.3">
      <c r="A150" s="122">
        <v>139</v>
      </c>
      <c r="B150" s="137" t="s">
        <v>161</v>
      </c>
      <c r="C150" s="136">
        <v>1</v>
      </c>
      <c r="D150" s="136" t="s">
        <v>689</v>
      </c>
      <c r="E150" s="138"/>
      <c r="F150" s="21"/>
      <c r="G150" s="126">
        <v>100</v>
      </c>
      <c r="H150" s="126">
        <v>100</v>
      </c>
      <c r="I150" s="126">
        <f t="shared" si="34"/>
        <v>200</v>
      </c>
      <c r="J150" s="126">
        <v>0</v>
      </c>
      <c r="K150" s="127">
        <f t="shared" si="35"/>
        <v>200</v>
      </c>
      <c r="L150" s="128">
        <v>2.2400000000000002</v>
      </c>
      <c r="M150" s="128">
        <v>2.25</v>
      </c>
      <c r="N150" s="129">
        <v>100</v>
      </c>
      <c r="O150" s="129"/>
      <c r="P150" s="129"/>
      <c r="Q150" s="129"/>
      <c r="R150" s="129">
        <v>100</v>
      </c>
      <c r="S150" s="129"/>
      <c r="T150" s="129"/>
      <c r="U150" s="129"/>
      <c r="V150" s="130">
        <f t="shared" si="36"/>
        <v>448.00000000000006</v>
      </c>
      <c r="W150" s="130">
        <f t="shared" si="37"/>
        <v>224.00000000000003</v>
      </c>
      <c r="X150" s="130">
        <f t="shared" si="26"/>
        <v>0</v>
      </c>
      <c r="Y150" s="130">
        <f t="shared" si="27"/>
        <v>224.00000000000003</v>
      </c>
      <c r="Z150" s="130">
        <f t="shared" si="28"/>
        <v>0</v>
      </c>
      <c r="AA150" s="131">
        <f t="shared" si="38"/>
        <v>0</v>
      </c>
      <c r="AB150" s="132">
        <f t="shared" si="29"/>
        <v>0</v>
      </c>
      <c r="AC150" s="133">
        <f t="shared" si="30"/>
        <v>0</v>
      </c>
      <c r="AD150" s="133">
        <f t="shared" si="31"/>
        <v>0</v>
      </c>
      <c r="AE150" s="133">
        <f t="shared" si="32"/>
        <v>0</v>
      </c>
      <c r="AF150" s="133">
        <f t="shared" si="33"/>
        <v>0</v>
      </c>
    </row>
    <row r="151" spans="1:32" s="96" customFormat="1" x14ac:dyDescent="0.3">
      <c r="A151" s="122">
        <v>140</v>
      </c>
      <c r="B151" s="137" t="s">
        <v>162</v>
      </c>
      <c r="C151" s="136">
        <v>1</v>
      </c>
      <c r="D151" s="136" t="s">
        <v>726</v>
      </c>
      <c r="E151" s="138" t="s">
        <v>155</v>
      </c>
      <c r="F151" s="21">
        <v>400</v>
      </c>
      <c r="G151" s="126">
        <v>150</v>
      </c>
      <c r="H151" s="126">
        <v>150</v>
      </c>
      <c r="I151" s="126">
        <f t="shared" si="34"/>
        <v>50</v>
      </c>
      <c r="J151" s="126">
        <v>0</v>
      </c>
      <c r="K151" s="127">
        <f t="shared" si="35"/>
        <v>50</v>
      </c>
      <c r="L151" s="128">
        <v>16</v>
      </c>
      <c r="M151" s="128">
        <v>47.08</v>
      </c>
      <c r="N151" s="129">
        <v>50</v>
      </c>
      <c r="O151" s="129"/>
      <c r="P151" s="129"/>
      <c r="Q151" s="129"/>
      <c r="R151" s="129"/>
      <c r="S151" s="129"/>
      <c r="T151" s="129"/>
      <c r="U151" s="129"/>
      <c r="V151" s="130">
        <f t="shared" si="36"/>
        <v>800</v>
      </c>
      <c r="W151" s="130">
        <f t="shared" si="37"/>
        <v>800</v>
      </c>
      <c r="X151" s="130">
        <f t="shared" si="26"/>
        <v>0</v>
      </c>
      <c r="Y151" s="130">
        <f t="shared" si="27"/>
        <v>0</v>
      </c>
      <c r="Z151" s="130">
        <f t="shared" si="28"/>
        <v>0</v>
      </c>
      <c r="AA151" s="131">
        <f t="shared" si="38"/>
        <v>0</v>
      </c>
      <c r="AB151" s="132">
        <f t="shared" si="29"/>
        <v>0</v>
      </c>
      <c r="AC151" s="133">
        <f t="shared" si="30"/>
        <v>0</v>
      </c>
      <c r="AD151" s="133">
        <f t="shared" si="31"/>
        <v>0</v>
      </c>
      <c r="AE151" s="133">
        <f t="shared" si="32"/>
        <v>0</v>
      </c>
      <c r="AF151" s="133">
        <f t="shared" si="33"/>
        <v>0</v>
      </c>
    </row>
    <row r="152" spans="1:32" s="96" customFormat="1" x14ac:dyDescent="0.3">
      <c r="A152" s="122">
        <v>141</v>
      </c>
      <c r="B152" s="137" t="s">
        <v>163</v>
      </c>
      <c r="C152" s="136">
        <v>1</v>
      </c>
      <c r="D152" s="136" t="s">
        <v>717</v>
      </c>
      <c r="E152" s="138" t="s">
        <v>157</v>
      </c>
      <c r="F152" s="21">
        <v>200</v>
      </c>
      <c r="G152" s="126">
        <v>30</v>
      </c>
      <c r="H152" s="126">
        <v>50</v>
      </c>
      <c r="I152" s="126">
        <f t="shared" si="34"/>
        <v>40</v>
      </c>
      <c r="J152" s="126">
        <v>0</v>
      </c>
      <c r="K152" s="127">
        <f t="shared" si="35"/>
        <v>40</v>
      </c>
      <c r="L152" s="128">
        <v>11.6</v>
      </c>
      <c r="M152" s="128">
        <v>9999</v>
      </c>
      <c r="N152" s="129">
        <v>20</v>
      </c>
      <c r="O152" s="129"/>
      <c r="P152" s="129"/>
      <c r="Q152" s="129"/>
      <c r="R152" s="129"/>
      <c r="S152" s="129"/>
      <c r="T152" s="129">
        <v>20</v>
      </c>
      <c r="U152" s="129"/>
      <c r="V152" s="130">
        <f t="shared" si="36"/>
        <v>464</v>
      </c>
      <c r="W152" s="130">
        <f t="shared" si="37"/>
        <v>232</v>
      </c>
      <c r="X152" s="130">
        <f t="shared" si="26"/>
        <v>0</v>
      </c>
      <c r="Y152" s="130">
        <f t="shared" si="27"/>
        <v>0</v>
      </c>
      <c r="Z152" s="130">
        <f t="shared" si="28"/>
        <v>232</v>
      </c>
      <c r="AA152" s="131">
        <f t="shared" si="38"/>
        <v>0</v>
      </c>
      <c r="AB152" s="132">
        <f t="shared" si="29"/>
        <v>0</v>
      </c>
      <c r="AC152" s="133">
        <f t="shared" si="30"/>
        <v>0</v>
      </c>
      <c r="AD152" s="133">
        <f t="shared" si="31"/>
        <v>0</v>
      </c>
      <c r="AE152" s="133">
        <f t="shared" si="32"/>
        <v>0</v>
      </c>
      <c r="AF152" s="133">
        <f t="shared" si="33"/>
        <v>0</v>
      </c>
    </row>
    <row r="153" spans="1:32" s="96" customFormat="1" x14ac:dyDescent="0.3">
      <c r="A153" s="122">
        <v>142</v>
      </c>
      <c r="B153" s="137" t="s">
        <v>164</v>
      </c>
      <c r="C153" s="136">
        <v>1</v>
      </c>
      <c r="D153" s="136" t="s">
        <v>717</v>
      </c>
      <c r="E153" s="138" t="s">
        <v>155</v>
      </c>
      <c r="F153" s="21">
        <v>530</v>
      </c>
      <c r="G153" s="126">
        <v>480</v>
      </c>
      <c r="H153" s="126">
        <v>190</v>
      </c>
      <c r="I153" s="126">
        <f t="shared" si="34"/>
        <v>400</v>
      </c>
      <c r="J153" s="126">
        <v>0</v>
      </c>
      <c r="K153" s="127">
        <f t="shared" si="35"/>
        <v>400</v>
      </c>
      <c r="L153" s="128">
        <v>2.65</v>
      </c>
      <c r="M153" s="128">
        <v>9999</v>
      </c>
      <c r="N153" s="129">
        <v>200</v>
      </c>
      <c r="O153" s="129"/>
      <c r="P153" s="129"/>
      <c r="Q153" s="129"/>
      <c r="R153" s="129"/>
      <c r="S153" s="129"/>
      <c r="T153" s="129">
        <v>200</v>
      </c>
      <c r="U153" s="129"/>
      <c r="V153" s="130">
        <f t="shared" si="36"/>
        <v>1060</v>
      </c>
      <c r="W153" s="130">
        <f t="shared" si="37"/>
        <v>530</v>
      </c>
      <c r="X153" s="130">
        <f t="shared" si="26"/>
        <v>0</v>
      </c>
      <c r="Y153" s="130">
        <f t="shared" si="27"/>
        <v>0</v>
      </c>
      <c r="Z153" s="130">
        <f t="shared" si="28"/>
        <v>530</v>
      </c>
      <c r="AA153" s="131">
        <f t="shared" si="38"/>
        <v>0</v>
      </c>
      <c r="AB153" s="132">
        <f t="shared" si="29"/>
        <v>0</v>
      </c>
      <c r="AC153" s="133">
        <f t="shared" si="30"/>
        <v>0</v>
      </c>
      <c r="AD153" s="133">
        <f t="shared" si="31"/>
        <v>0</v>
      </c>
      <c r="AE153" s="133">
        <f t="shared" si="32"/>
        <v>0</v>
      </c>
      <c r="AF153" s="133">
        <f t="shared" si="33"/>
        <v>0</v>
      </c>
    </row>
    <row r="154" spans="1:32" s="96" customFormat="1" x14ac:dyDescent="0.3">
      <c r="A154" s="122">
        <v>143</v>
      </c>
      <c r="B154" s="137" t="s">
        <v>165</v>
      </c>
      <c r="C154" s="136">
        <v>1</v>
      </c>
      <c r="D154" s="136" t="s">
        <v>694</v>
      </c>
      <c r="E154" s="138" t="s">
        <v>155</v>
      </c>
      <c r="F154" s="21">
        <v>30</v>
      </c>
      <c r="G154" s="126">
        <v>0</v>
      </c>
      <c r="H154" s="126">
        <v>30</v>
      </c>
      <c r="I154" s="126">
        <f t="shared" si="34"/>
        <v>20</v>
      </c>
      <c r="J154" s="126">
        <v>0</v>
      </c>
      <c r="K154" s="127">
        <f t="shared" si="35"/>
        <v>20</v>
      </c>
      <c r="L154" s="128">
        <v>3.4</v>
      </c>
      <c r="M154" s="128">
        <v>9999</v>
      </c>
      <c r="N154" s="129">
        <v>10</v>
      </c>
      <c r="O154" s="129"/>
      <c r="P154" s="129"/>
      <c r="Q154" s="129"/>
      <c r="R154" s="129">
        <v>10</v>
      </c>
      <c r="S154" s="129"/>
      <c r="T154" s="129"/>
      <c r="U154" s="129"/>
      <c r="V154" s="130">
        <f t="shared" si="36"/>
        <v>68</v>
      </c>
      <c r="W154" s="130">
        <f t="shared" si="37"/>
        <v>34</v>
      </c>
      <c r="X154" s="130">
        <f t="shared" si="26"/>
        <v>0</v>
      </c>
      <c r="Y154" s="130">
        <f t="shared" si="27"/>
        <v>34</v>
      </c>
      <c r="Z154" s="130">
        <f t="shared" si="28"/>
        <v>0</v>
      </c>
      <c r="AA154" s="131">
        <f t="shared" si="38"/>
        <v>0</v>
      </c>
      <c r="AB154" s="132">
        <f t="shared" si="29"/>
        <v>0</v>
      </c>
      <c r="AC154" s="133">
        <f t="shared" si="30"/>
        <v>0</v>
      </c>
      <c r="AD154" s="133">
        <f t="shared" si="31"/>
        <v>0</v>
      </c>
      <c r="AE154" s="133">
        <f t="shared" si="32"/>
        <v>0</v>
      </c>
      <c r="AF154" s="133">
        <f t="shared" si="33"/>
        <v>0</v>
      </c>
    </row>
    <row r="155" spans="1:32" s="96" customFormat="1" x14ac:dyDescent="0.3">
      <c r="A155" s="122">
        <v>144</v>
      </c>
      <c r="B155" s="137" t="s">
        <v>166</v>
      </c>
      <c r="C155" s="136">
        <v>1</v>
      </c>
      <c r="D155" s="136" t="s">
        <v>727</v>
      </c>
      <c r="E155" s="138" t="s">
        <v>155</v>
      </c>
      <c r="F155" s="21">
        <v>310</v>
      </c>
      <c r="G155" s="126">
        <v>340</v>
      </c>
      <c r="H155" s="126">
        <v>230</v>
      </c>
      <c r="I155" s="126">
        <f t="shared" si="34"/>
        <v>200</v>
      </c>
      <c r="J155" s="126">
        <v>0</v>
      </c>
      <c r="K155" s="127">
        <f t="shared" si="35"/>
        <v>200</v>
      </c>
      <c r="L155" s="128">
        <v>3</v>
      </c>
      <c r="M155" s="128">
        <v>3.21</v>
      </c>
      <c r="N155" s="129"/>
      <c r="O155" s="129"/>
      <c r="P155" s="129"/>
      <c r="Q155" s="129"/>
      <c r="R155" s="129">
        <v>200</v>
      </c>
      <c r="S155" s="129"/>
      <c r="T155" s="129"/>
      <c r="U155" s="129"/>
      <c r="V155" s="130">
        <f t="shared" si="36"/>
        <v>600</v>
      </c>
      <c r="W155" s="130">
        <f t="shared" si="37"/>
        <v>0</v>
      </c>
      <c r="X155" s="130">
        <f t="shared" si="26"/>
        <v>0</v>
      </c>
      <c r="Y155" s="130">
        <f t="shared" si="27"/>
        <v>600</v>
      </c>
      <c r="Z155" s="130">
        <f t="shared" si="28"/>
        <v>0</v>
      </c>
      <c r="AA155" s="131">
        <f t="shared" si="38"/>
        <v>0</v>
      </c>
      <c r="AB155" s="132">
        <f t="shared" si="29"/>
        <v>0</v>
      </c>
      <c r="AC155" s="133">
        <f t="shared" si="30"/>
        <v>0</v>
      </c>
      <c r="AD155" s="133">
        <f t="shared" si="31"/>
        <v>0</v>
      </c>
      <c r="AE155" s="133">
        <f t="shared" si="32"/>
        <v>0</v>
      </c>
      <c r="AF155" s="133">
        <f t="shared" si="33"/>
        <v>0</v>
      </c>
    </row>
    <row r="156" spans="1:32" s="96" customFormat="1" x14ac:dyDescent="0.3">
      <c r="A156" s="122">
        <v>145</v>
      </c>
      <c r="B156" s="123" t="s">
        <v>167</v>
      </c>
      <c r="C156" s="136">
        <v>1</v>
      </c>
      <c r="D156" s="136" t="s">
        <v>694</v>
      </c>
      <c r="E156" s="138" t="s">
        <v>157</v>
      </c>
      <c r="F156" s="21">
        <v>2</v>
      </c>
      <c r="G156" s="126"/>
      <c r="H156" s="126"/>
      <c r="I156" s="126">
        <f t="shared" si="34"/>
        <v>6</v>
      </c>
      <c r="J156" s="126">
        <v>0</v>
      </c>
      <c r="K156" s="127">
        <f t="shared" si="35"/>
        <v>6</v>
      </c>
      <c r="L156" s="128">
        <v>33.17</v>
      </c>
      <c r="M156" s="128">
        <v>35.1</v>
      </c>
      <c r="N156" s="129"/>
      <c r="O156" s="129"/>
      <c r="P156" s="129">
        <v>3</v>
      </c>
      <c r="Q156" s="129"/>
      <c r="R156" s="129"/>
      <c r="S156" s="129"/>
      <c r="T156" s="129">
        <v>3</v>
      </c>
      <c r="U156" s="129"/>
      <c r="V156" s="130">
        <f t="shared" si="36"/>
        <v>199.02</v>
      </c>
      <c r="W156" s="130">
        <f t="shared" si="37"/>
        <v>0</v>
      </c>
      <c r="X156" s="130">
        <f t="shared" si="26"/>
        <v>99.51</v>
      </c>
      <c r="Y156" s="130">
        <f t="shared" si="27"/>
        <v>0</v>
      </c>
      <c r="Z156" s="130">
        <f t="shared" si="28"/>
        <v>99.51</v>
      </c>
      <c r="AA156" s="131">
        <f t="shared" si="38"/>
        <v>0</v>
      </c>
      <c r="AB156" s="132">
        <f t="shared" si="29"/>
        <v>0</v>
      </c>
      <c r="AC156" s="133">
        <f t="shared" si="30"/>
        <v>0</v>
      </c>
      <c r="AD156" s="133">
        <f t="shared" si="31"/>
        <v>0</v>
      </c>
      <c r="AE156" s="133">
        <f t="shared" si="32"/>
        <v>0</v>
      </c>
      <c r="AF156" s="133">
        <f t="shared" si="33"/>
        <v>0</v>
      </c>
    </row>
    <row r="157" spans="1:32" s="96" customFormat="1" x14ac:dyDescent="0.3">
      <c r="A157" s="122">
        <v>146</v>
      </c>
      <c r="B157" s="137" t="s">
        <v>168</v>
      </c>
      <c r="C157" s="136">
        <v>1</v>
      </c>
      <c r="D157" s="136" t="s">
        <v>697</v>
      </c>
      <c r="E157" s="138" t="s">
        <v>155</v>
      </c>
      <c r="F157" s="21">
        <v>110</v>
      </c>
      <c r="G157" s="126">
        <v>240</v>
      </c>
      <c r="H157" s="126">
        <v>50</v>
      </c>
      <c r="I157" s="126">
        <f t="shared" si="34"/>
        <v>200</v>
      </c>
      <c r="J157" s="126">
        <v>0</v>
      </c>
      <c r="K157" s="127">
        <f t="shared" si="35"/>
        <v>200</v>
      </c>
      <c r="L157" s="128">
        <v>2.88</v>
      </c>
      <c r="M157" s="128">
        <v>3</v>
      </c>
      <c r="N157" s="129"/>
      <c r="O157" s="129"/>
      <c r="P157" s="129">
        <v>100</v>
      </c>
      <c r="Q157" s="129"/>
      <c r="R157" s="129"/>
      <c r="S157" s="129"/>
      <c r="T157" s="129">
        <v>100</v>
      </c>
      <c r="U157" s="129"/>
      <c r="V157" s="130">
        <f t="shared" si="36"/>
        <v>576</v>
      </c>
      <c r="W157" s="130">
        <f t="shared" si="37"/>
        <v>0</v>
      </c>
      <c r="X157" s="130">
        <f t="shared" si="26"/>
        <v>288</v>
      </c>
      <c r="Y157" s="130">
        <f t="shared" si="27"/>
        <v>0</v>
      </c>
      <c r="Z157" s="130">
        <f t="shared" si="28"/>
        <v>288</v>
      </c>
      <c r="AA157" s="131">
        <f t="shared" si="38"/>
        <v>0</v>
      </c>
      <c r="AB157" s="132">
        <f t="shared" si="29"/>
        <v>0</v>
      </c>
      <c r="AC157" s="133">
        <f t="shared" si="30"/>
        <v>0</v>
      </c>
      <c r="AD157" s="133">
        <f t="shared" si="31"/>
        <v>0</v>
      </c>
      <c r="AE157" s="133">
        <f t="shared" si="32"/>
        <v>0</v>
      </c>
      <c r="AF157" s="133">
        <f t="shared" si="33"/>
        <v>0</v>
      </c>
    </row>
    <row r="158" spans="1:32" s="96" customFormat="1" x14ac:dyDescent="0.3">
      <c r="A158" s="122">
        <v>147</v>
      </c>
      <c r="B158" s="137" t="s">
        <v>169</v>
      </c>
      <c r="C158" s="136">
        <v>1</v>
      </c>
      <c r="D158" s="136" t="s">
        <v>694</v>
      </c>
      <c r="E158" s="138" t="s">
        <v>155</v>
      </c>
      <c r="F158" s="21">
        <v>10</v>
      </c>
      <c r="G158" s="126"/>
      <c r="H158" s="126"/>
      <c r="I158" s="126">
        <f t="shared" si="34"/>
        <v>20</v>
      </c>
      <c r="J158" s="126">
        <v>0</v>
      </c>
      <c r="K158" s="127">
        <f t="shared" si="35"/>
        <v>20</v>
      </c>
      <c r="L158" s="128">
        <v>13.91</v>
      </c>
      <c r="M158" s="128">
        <v>15</v>
      </c>
      <c r="N158" s="129">
        <v>5</v>
      </c>
      <c r="O158" s="129"/>
      <c r="P158" s="129">
        <v>5</v>
      </c>
      <c r="Q158" s="129"/>
      <c r="R158" s="129">
        <v>5</v>
      </c>
      <c r="S158" s="129"/>
      <c r="T158" s="129">
        <v>5</v>
      </c>
      <c r="U158" s="129"/>
      <c r="V158" s="130">
        <f t="shared" si="36"/>
        <v>278.2</v>
      </c>
      <c r="W158" s="130">
        <f t="shared" si="37"/>
        <v>69.55</v>
      </c>
      <c r="X158" s="130">
        <f t="shared" si="26"/>
        <v>69.55</v>
      </c>
      <c r="Y158" s="130">
        <f t="shared" si="27"/>
        <v>69.55</v>
      </c>
      <c r="Z158" s="130">
        <f t="shared" si="28"/>
        <v>69.55</v>
      </c>
      <c r="AA158" s="131">
        <f t="shared" si="38"/>
        <v>0</v>
      </c>
      <c r="AB158" s="132">
        <f t="shared" si="29"/>
        <v>0</v>
      </c>
      <c r="AC158" s="133">
        <f t="shared" si="30"/>
        <v>0</v>
      </c>
      <c r="AD158" s="133">
        <f t="shared" si="31"/>
        <v>0</v>
      </c>
      <c r="AE158" s="133">
        <f t="shared" si="32"/>
        <v>0</v>
      </c>
      <c r="AF158" s="133">
        <f t="shared" si="33"/>
        <v>0</v>
      </c>
    </row>
    <row r="159" spans="1:32" s="96" customFormat="1" x14ac:dyDescent="0.3">
      <c r="A159" s="122">
        <v>148</v>
      </c>
      <c r="B159" s="137" t="s">
        <v>170</v>
      </c>
      <c r="C159" s="136">
        <v>1</v>
      </c>
      <c r="D159" s="136" t="s">
        <v>689</v>
      </c>
      <c r="E159" s="138" t="s">
        <v>155</v>
      </c>
      <c r="F159" s="21">
        <v>210</v>
      </c>
      <c r="G159" s="126">
        <v>30</v>
      </c>
      <c r="H159" s="126">
        <v>0</v>
      </c>
      <c r="I159" s="126">
        <f t="shared" si="34"/>
        <v>50</v>
      </c>
      <c r="J159" s="126">
        <v>0</v>
      </c>
      <c r="K159" s="127">
        <f t="shared" si="35"/>
        <v>50</v>
      </c>
      <c r="L159" s="128">
        <v>3.21</v>
      </c>
      <c r="M159" s="128">
        <v>6.21</v>
      </c>
      <c r="N159" s="129">
        <v>50</v>
      </c>
      <c r="O159" s="129"/>
      <c r="P159" s="129"/>
      <c r="Q159" s="129"/>
      <c r="R159" s="129"/>
      <c r="S159" s="129"/>
      <c r="T159" s="129"/>
      <c r="U159" s="129"/>
      <c r="V159" s="130">
        <f t="shared" si="36"/>
        <v>160.5</v>
      </c>
      <c r="W159" s="130">
        <f t="shared" si="37"/>
        <v>160.5</v>
      </c>
      <c r="X159" s="130">
        <f t="shared" si="26"/>
        <v>0</v>
      </c>
      <c r="Y159" s="130">
        <f t="shared" si="27"/>
        <v>0</v>
      </c>
      <c r="Z159" s="130">
        <f t="shared" si="28"/>
        <v>0</v>
      </c>
      <c r="AA159" s="131">
        <f t="shared" si="38"/>
        <v>0</v>
      </c>
      <c r="AB159" s="132">
        <f t="shared" si="29"/>
        <v>0</v>
      </c>
      <c r="AC159" s="133">
        <f t="shared" si="30"/>
        <v>0</v>
      </c>
      <c r="AD159" s="133">
        <f t="shared" si="31"/>
        <v>0</v>
      </c>
      <c r="AE159" s="133">
        <f t="shared" si="32"/>
        <v>0</v>
      </c>
      <c r="AF159" s="133">
        <f t="shared" si="33"/>
        <v>0</v>
      </c>
    </row>
    <row r="160" spans="1:32" s="96" customFormat="1" x14ac:dyDescent="0.3">
      <c r="A160" s="122">
        <v>149</v>
      </c>
      <c r="B160" s="137" t="s">
        <v>171</v>
      </c>
      <c r="C160" s="136">
        <v>1</v>
      </c>
      <c r="D160" s="136" t="s">
        <v>694</v>
      </c>
      <c r="E160" s="138" t="s">
        <v>155</v>
      </c>
      <c r="F160" s="21">
        <v>110</v>
      </c>
      <c r="G160" s="126">
        <v>0</v>
      </c>
      <c r="H160" s="126">
        <v>40</v>
      </c>
      <c r="I160" s="126">
        <f t="shared" si="34"/>
        <v>20</v>
      </c>
      <c r="J160" s="126">
        <v>0</v>
      </c>
      <c r="K160" s="127">
        <f t="shared" si="35"/>
        <v>20</v>
      </c>
      <c r="L160" s="128">
        <v>4.82</v>
      </c>
      <c r="M160" s="128">
        <v>5.35</v>
      </c>
      <c r="N160" s="129">
        <v>10</v>
      </c>
      <c r="O160" s="129"/>
      <c r="P160" s="129"/>
      <c r="Q160" s="129"/>
      <c r="R160" s="129">
        <v>10</v>
      </c>
      <c r="S160" s="129"/>
      <c r="T160" s="129"/>
      <c r="U160" s="129"/>
      <c r="V160" s="130">
        <f t="shared" si="36"/>
        <v>96.4</v>
      </c>
      <c r="W160" s="130">
        <f t="shared" si="37"/>
        <v>48.2</v>
      </c>
      <c r="X160" s="130">
        <f t="shared" si="26"/>
        <v>0</v>
      </c>
      <c r="Y160" s="130">
        <f t="shared" si="27"/>
        <v>48.2</v>
      </c>
      <c r="Z160" s="130">
        <f t="shared" si="28"/>
        <v>0</v>
      </c>
      <c r="AA160" s="131">
        <f t="shared" si="38"/>
        <v>0</v>
      </c>
      <c r="AB160" s="132">
        <f t="shared" si="29"/>
        <v>0</v>
      </c>
      <c r="AC160" s="133">
        <f t="shared" si="30"/>
        <v>0</v>
      </c>
      <c r="AD160" s="133">
        <f t="shared" si="31"/>
        <v>0</v>
      </c>
      <c r="AE160" s="133">
        <f t="shared" si="32"/>
        <v>0</v>
      </c>
      <c r="AF160" s="133">
        <f t="shared" si="33"/>
        <v>0</v>
      </c>
    </row>
    <row r="161" spans="1:32" s="96" customFormat="1" x14ac:dyDescent="0.3">
      <c r="A161" s="122">
        <v>150</v>
      </c>
      <c r="B161" s="137" t="s">
        <v>172</v>
      </c>
      <c r="C161" s="136">
        <v>1</v>
      </c>
      <c r="D161" s="136" t="s">
        <v>694</v>
      </c>
      <c r="E161" s="138" t="s">
        <v>155</v>
      </c>
      <c r="F161" s="21">
        <v>0</v>
      </c>
      <c r="G161" s="126">
        <v>200</v>
      </c>
      <c r="H161" s="126">
        <v>50</v>
      </c>
      <c r="I161" s="126">
        <f t="shared" si="34"/>
        <v>20</v>
      </c>
      <c r="J161" s="126">
        <v>0</v>
      </c>
      <c r="K161" s="127">
        <f t="shared" si="35"/>
        <v>20</v>
      </c>
      <c r="L161" s="128">
        <v>3.1</v>
      </c>
      <c r="M161" s="128">
        <v>5.35</v>
      </c>
      <c r="N161" s="129">
        <v>20</v>
      </c>
      <c r="O161" s="129"/>
      <c r="P161" s="129"/>
      <c r="Q161" s="129"/>
      <c r="R161" s="129"/>
      <c r="S161" s="129"/>
      <c r="T161" s="129"/>
      <c r="U161" s="129"/>
      <c r="V161" s="130">
        <f t="shared" si="36"/>
        <v>62</v>
      </c>
      <c r="W161" s="130">
        <f t="shared" si="37"/>
        <v>62</v>
      </c>
      <c r="X161" s="130">
        <f t="shared" si="26"/>
        <v>0</v>
      </c>
      <c r="Y161" s="130">
        <f t="shared" si="27"/>
        <v>0</v>
      </c>
      <c r="Z161" s="130">
        <f t="shared" si="28"/>
        <v>0</v>
      </c>
      <c r="AA161" s="131">
        <f t="shared" si="38"/>
        <v>0</v>
      </c>
      <c r="AB161" s="132">
        <f t="shared" si="29"/>
        <v>0</v>
      </c>
      <c r="AC161" s="133">
        <f t="shared" si="30"/>
        <v>0</v>
      </c>
      <c r="AD161" s="133">
        <f t="shared" si="31"/>
        <v>0</v>
      </c>
      <c r="AE161" s="133">
        <f t="shared" si="32"/>
        <v>0</v>
      </c>
      <c r="AF161" s="133">
        <f t="shared" si="33"/>
        <v>0</v>
      </c>
    </row>
    <row r="162" spans="1:32" s="96" customFormat="1" x14ac:dyDescent="0.3">
      <c r="A162" s="122">
        <v>151</v>
      </c>
      <c r="B162" s="137" t="s">
        <v>173</v>
      </c>
      <c r="C162" s="136">
        <v>1</v>
      </c>
      <c r="D162" s="136" t="s">
        <v>694</v>
      </c>
      <c r="E162" s="138" t="s">
        <v>155</v>
      </c>
      <c r="F162" s="21">
        <v>0</v>
      </c>
      <c r="G162" s="126"/>
      <c r="H162" s="126"/>
      <c r="I162" s="126">
        <f t="shared" si="34"/>
        <v>20</v>
      </c>
      <c r="J162" s="126">
        <v>0</v>
      </c>
      <c r="K162" s="127">
        <f t="shared" si="35"/>
        <v>20</v>
      </c>
      <c r="L162" s="128">
        <v>8</v>
      </c>
      <c r="M162" s="128">
        <v>9.7200000000000006</v>
      </c>
      <c r="N162" s="129">
        <v>10</v>
      </c>
      <c r="O162" s="129"/>
      <c r="P162" s="129"/>
      <c r="Q162" s="129"/>
      <c r="R162" s="129">
        <v>10</v>
      </c>
      <c r="S162" s="129"/>
      <c r="T162" s="129"/>
      <c r="U162" s="129"/>
      <c r="V162" s="130">
        <f t="shared" si="36"/>
        <v>160</v>
      </c>
      <c r="W162" s="130">
        <f t="shared" si="37"/>
        <v>80</v>
      </c>
      <c r="X162" s="130">
        <f t="shared" si="26"/>
        <v>0</v>
      </c>
      <c r="Y162" s="130">
        <f t="shared" si="27"/>
        <v>80</v>
      </c>
      <c r="Z162" s="130">
        <f t="shared" si="28"/>
        <v>0</v>
      </c>
      <c r="AA162" s="131">
        <f t="shared" si="38"/>
        <v>0</v>
      </c>
      <c r="AB162" s="132">
        <f t="shared" si="29"/>
        <v>0</v>
      </c>
      <c r="AC162" s="133">
        <f t="shared" si="30"/>
        <v>0</v>
      </c>
      <c r="AD162" s="133">
        <f t="shared" si="31"/>
        <v>0</v>
      </c>
      <c r="AE162" s="133">
        <f t="shared" si="32"/>
        <v>0</v>
      </c>
      <c r="AF162" s="133">
        <f t="shared" si="33"/>
        <v>0</v>
      </c>
    </row>
    <row r="163" spans="1:32" s="96" customFormat="1" x14ac:dyDescent="0.3">
      <c r="A163" s="122">
        <v>152</v>
      </c>
      <c r="B163" s="137" t="s">
        <v>174</v>
      </c>
      <c r="C163" s="136">
        <v>1</v>
      </c>
      <c r="D163" s="136" t="s">
        <v>689</v>
      </c>
      <c r="E163" s="138" t="s">
        <v>155</v>
      </c>
      <c r="F163" s="21">
        <v>130</v>
      </c>
      <c r="G163" s="126">
        <v>110</v>
      </c>
      <c r="H163" s="126">
        <v>50</v>
      </c>
      <c r="I163" s="126">
        <f t="shared" si="34"/>
        <v>100</v>
      </c>
      <c r="J163" s="126">
        <v>0</v>
      </c>
      <c r="K163" s="127">
        <f t="shared" si="35"/>
        <v>100</v>
      </c>
      <c r="L163" s="128">
        <v>10.25</v>
      </c>
      <c r="M163" s="128">
        <v>10.25</v>
      </c>
      <c r="N163" s="129"/>
      <c r="O163" s="129"/>
      <c r="P163" s="129">
        <v>50</v>
      </c>
      <c r="Q163" s="129"/>
      <c r="R163" s="129"/>
      <c r="S163" s="129"/>
      <c r="T163" s="129">
        <v>50</v>
      </c>
      <c r="U163" s="129"/>
      <c r="V163" s="130">
        <f t="shared" si="36"/>
        <v>1025</v>
      </c>
      <c r="W163" s="130">
        <f t="shared" si="37"/>
        <v>0</v>
      </c>
      <c r="X163" s="130">
        <f t="shared" si="26"/>
        <v>512.5</v>
      </c>
      <c r="Y163" s="130">
        <f t="shared" si="27"/>
        <v>0</v>
      </c>
      <c r="Z163" s="130">
        <f t="shared" si="28"/>
        <v>512.5</v>
      </c>
      <c r="AA163" s="131">
        <f t="shared" si="38"/>
        <v>0</v>
      </c>
      <c r="AB163" s="132">
        <f t="shared" si="29"/>
        <v>0</v>
      </c>
      <c r="AC163" s="133">
        <f t="shared" si="30"/>
        <v>0</v>
      </c>
      <c r="AD163" s="133">
        <f t="shared" si="31"/>
        <v>0</v>
      </c>
      <c r="AE163" s="133">
        <f t="shared" si="32"/>
        <v>0</v>
      </c>
      <c r="AF163" s="133">
        <f t="shared" si="33"/>
        <v>0</v>
      </c>
    </row>
    <row r="164" spans="1:32" s="96" customFormat="1" x14ac:dyDescent="0.3">
      <c r="A164" s="122">
        <v>153</v>
      </c>
      <c r="B164" s="137" t="s">
        <v>175</v>
      </c>
      <c r="C164" s="136">
        <v>1</v>
      </c>
      <c r="D164" s="136" t="s">
        <v>691</v>
      </c>
      <c r="E164" s="138" t="s">
        <v>157</v>
      </c>
      <c r="F164" s="21">
        <v>110</v>
      </c>
      <c r="G164" s="126">
        <v>100</v>
      </c>
      <c r="H164" s="126">
        <v>60</v>
      </c>
      <c r="I164" s="126">
        <f t="shared" si="34"/>
        <v>90</v>
      </c>
      <c r="J164" s="126">
        <v>0</v>
      </c>
      <c r="K164" s="127">
        <f t="shared" si="35"/>
        <v>90</v>
      </c>
      <c r="L164" s="128">
        <v>64.2</v>
      </c>
      <c r="M164" s="128">
        <v>78.11</v>
      </c>
      <c r="N164" s="129">
        <v>40</v>
      </c>
      <c r="O164" s="129"/>
      <c r="P164" s="129"/>
      <c r="Q164" s="129"/>
      <c r="R164" s="129">
        <v>50</v>
      </c>
      <c r="S164" s="129"/>
      <c r="T164" s="129"/>
      <c r="U164" s="129"/>
      <c r="V164" s="130">
        <f t="shared" si="36"/>
        <v>5778</v>
      </c>
      <c r="W164" s="130">
        <f t="shared" si="37"/>
        <v>2568</v>
      </c>
      <c r="X164" s="130">
        <f t="shared" si="26"/>
        <v>0</v>
      </c>
      <c r="Y164" s="130">
        <f t="shared" si="27"/>
        <v>3210</v>
      </c>
      <c r="Z164" s="130">
        <f t="shared" si="28"/>
        <v>0</v>
      </c>
      <c r="AA164" s="131">
        <f t="shared" si="38"/>
        <v>0</v>
      </c>
      <c r="AB164" s="132">
        <f t="shared" si="29"/>
        <v>0</v>
      </c>
      <c r="AC164" s="133">
        <f t="shared" si="30"/>
        <v>0</v>
      </c>
      <c r="AD164" s="133">
        <f t="shared" si="31"/>
        <v>0</v>
      </c>
      <c r="AE164" s="133">
        <f t="shared" si="32"/>
        <v>0</v>
      </c>
      <c r="AF164" s="133">
        <f t="shared" si="33"/>
        <v>0</v>
      </c>
    </row>
    <row r="165" spans="1:32" s="96" customFormat="1" x14ac:dyDescent="0.3">
      <c r="A165" s="122">
        <v>154</v>
      </c>
      <c r="B165" s="137" t="s">
        <v>176</v>
      </c>
      <c r="C165" s="136">
        <v>1</v>
      </c>
      <c r="D165" s="136" t="s">
        <v>691</v>
      </c>
      <c r="E165" s="138" t="s">
        <v>157</v>
      </c>
      <c r="F165" s="21">
        <v>250</v>
      </c>
      <c r="G165" s="126">
        <v>290</v>
      </c>
      <c r="H165" s="126">
        <v>330</v>
      </c>
      <c r="I165" s="126">
        <f t="shared" si="34"/>
        <v>500</v>
      </c>
      <c r="J165" s="126">
        <v>0</v>
      </c>
      <c r="K165" s="127">
        <f t="shared" si="35"/>
        <v>500</v>
      </c>
      <c r="L165" s="128">
        <v>64.2</v>
      </c>
      <c r="M165" s="128">
        <v>9999</v>
      </c>
      <c r="N165" s="129">
        <v>200</v>
      </c>
      <c r="O165" s="129"/>
      <c r="P165" s="129"/>
      <c r="Q165" s="129"/>
      <c r="R165" s="129">
        <v>300</v>
      </c>
      <c r="S165" s="129"/>
      <c r="T165" s="129"/>
      <c r="U165" s="129"/>
      <c r="V165" s="130">
        <f t="shared" si="36"/>
        <v>32100</v>
      </c>
      <c r="W165" s="130">
        <f t="shared" si="37"/>
        <v>12840</v>
      </c>
      <c r="X165" s="130">
        <f t="shared" si="26"/>
        <v>0</v>
      </c>
      <c r="Y165" s="130">
        <f t="shared" si="27"/>
        <v>19260</v>
      </c>
      <c r="Z165" s="130">
        <f t="shared" si="28"/>
        <v>0</v>
      </c>
      <c r="AA165" s="131">
        <f t="shared" si="38"/>
        <v>0</v>
      </c>
      <c r="AB165" s="132">
        <f t="shared" si="29"/>
        <v>0</v>
      </c>
      <c r="AC165" s="133">
        <f t="shared" si="30"/>
        <v>0</v>
      </c>
      <c r="AD165" s="133">
        <f t="shared" si="31"/>
        <v>0</v>
      </c>
      <c r="AE165" s="133">
        <f t="shared" si="32"/>
        <v>0</v>
      </c>
      <c r="AF165" s="133">
        <f t="shared" si="33"/>
        <v>0</v>
      </c>
    </row>
    <row r="166" spans="1:32" s="96" customFormat="1" x14ac:dyDescent="0.3">
      <c r="A166" s="122">
        <v>155</v>
      </c>
      <c r="B166" s="137" t="s">
        <v>177</v>
      </c>
      <c r="C166" s="136">
        <v>1</v>
      </c>
      <c r="D166" s="136" t="s">
        <v>691</v>
      </c>
      <c r="E166" s="138" t="s">
        <v>157</v>
      </c>
      <c r="F166" s="21">
        <v>12</v>
      </c>
      <c r="G166" s="126">
        <v>15</v>
      </c>
      <c r="H166" s="126">
        <v>0</v>
      </c>
      <c r="I166" s="126">
        <f t="shared" si="34"/>
        <v>10</v>
      </c>
      <c r="J166" s="126">
        <v>0</v>
      </c>
      <c r="K166" s="127">
        <f t="shared" si="35"/>
        <v>10</v>
      </c>
      <c r="L166" s="128">
        <v>67.41</v>
      </c>
      <c r="M166" s="128">
        <v>9999</v>
      </c>
      <c r="N166" s="129">
        <v>5</v>
      </c>
      <c r="O166" s="129"/>
      <c r="P166" s="129"/>
      <c r="Q166" s="129"/>
      <c r="R166" s="129">
        <v>5</v>
      </c>
      <c r="S166" s="129"/>
      <c r="T166" s="129"/>
      <c r="U166" s="129"/>
      <c r="V166" s="130">
        <f t="shared" si="36"/>
        <v>674.09999999999991</v>
      </c>
      <c r="W166" s="130">
        <f t="shared" si="37"/>
        <v>337.04999999999995</v>
      </c>
      <c r="X166" s="130">
        <f t="shared" si="26"/>
        <v>0</v>
      </c>
      <c r="Y166" s="130">
        <f t="shared" si="27"/>
        <v>337.04999999999995</v>
      </c>
      <c r="Z166" s="130">
        <f t="shared" si="28"/>
        <v>0</v>
      </c>
      <c r="AA166" s="131">
        <f t="shared" si="38"/>
        <v>0</v>
      </c>
      <c r="AB166" s="132">
        <f t="shared" si="29"/>
        <v>0</v>
      </c>
      <c r="AC166" s="133">
        <f t="shared" si="30"/>
        <v>0</v>
      </c>
      <c r="AD166" s="133">
        <f t="shared" si="31"/>
        <v>0</v>
      </c>
      <c r="AE166" s="133">
        <f t="shared" si="32"/>
        <v>0</v>
      </c>
      <c r="AF166" s="133">
        <f t="shared" si="33"/>
        <v>0</v>
      </c>
    </row>
    <row r="167" spans="1:32" s="96" customFormat="1" x14ac:dyDescent="0.3">
      <c r="A167" s="122">
        <v>156</v>
      </c>
      <c r="B167" s="137" t="s">
        <v>728</v>
      </c>
      <c r="C167" s="136">
        <v>5</v>
      </c>
      <c r="D167" s="136" t="s">
        <v>698</v>
      </c>
      <c r="E167" s="138"/>
      <c r="F167" s="21"/>
      <c r="G167" s="126"/>
      <c r="H167" s="126">
        <v>50</v>
      </c>
      <c r="I167" s="126">
        <f t="shared" si="34"/>
        <v>10</v>
      </c>
      <c r="J167" s="126">
        <v>0</v>
      </c>
      <c r="K167" s="127">
        <f t="shared" si="35"/>
        <v>10</v>
      </c>
      <c r="L167" s="128">
        <v>2250</v>
      </c>
      <c r="M167" s="128">
        <v>9999</v>
      </c>
      <c r="N167" s="129"/>
      <c r="O167" s="129"/>
      <c r="P167" s="129"/>
      <c r="Q167" s="129"/>
      <c r="R167" s="129">
        <v>10</v>
      </c>
      <c r="S167" s="129"/>
      <c r="T167" s="129"/>
      <c r="U167" s="129"/>
      <c r="V167" s="130"/>
      <c r="W167" s="130"/>
      <c r="X167" s="130"/>
      <c r="Y167" s="130">
        <f t="shared" si="27"/>
        <v>22500</v>
      </c>
      <c r="Z167" s="130"/>
      <c r="AA167" s="131">
        <f t="shared" si="38"/>
        <v>0</v>
      </c>
      <c r="AB167" s="132">
        <f t="shared" si="29"/>
        <v>0</v>
      </c>
      <c r="AC167" s="133">
        <f t="shared" si="30"/>
        <v>0</v>
      </c>
      <c r="AD167" s="133">
        <f t="shared" si="31"/>
        <v>0</v>
      </c>
      <c r="AE167" s="133">
        <f t="shared" si="32"/>
        <v>0</v>
      </c>
      <c r="AF167" s="133">
        <f t="shared" si="33"/>
        <v>0</v>
      </c>
    </row>
    <row r="168" spans="1:32" s="96" customFormat="1" x14ac:dyDescent="0.3">
      <c r="A168" s="122">
        <v>157</v>
      </c>
      <c r="B168" s="137" t="s">
        <v>729</v>
      </c>
      <c r="C168" s="136">
        <v>1</v>
      </c>
      <c r="D168" s="136" t="s">
        <v>689</v>
      </c>
      <c r="E168" s="138" t="s">
        <v>157</v>
      </c>
      <c r="F168" s="21"/>
      <c r="G168" s="126">
        <v>34</v>
      </c>
      <c r="H168" s="126">
        <v>19</v>
      </c>
      <c r="I168" s="126">
        <f t="shared" si="34"/>
        <v>40</v>
      </c>
      <c r="J168" s="126">
        <v>0</v>
      </c>
      <c r="K168" s="127">
        <f t="shared" si="35"/>
        <v>40</v>
      </c>
      <c r="L168" s="128">
        <v>18.73</v>
      </c>
      <c r="M168" s="128">
        <v>19.260000000000002</v>
      </c>
      <c r="N168" s="129"/>
      <c r="O168" s="129"/>
      <c r="P168" s="129">
        <v>20</v>
      </c>
      <c r="Q168" s="129"/>
      <c r="R168" s="129"/>
      <c r="S168" s="129"/>
      <c r="T168" s="129">
        <v>20</v>
      </c>
      <c r="U168" s="129"/>
      <c r="V168" s="130">
        <f t="shared" si="36"/>
        <v>749.2</v>
      </c>
      <c r="W168" s="130">
        <f t="shared" si="37"/>
        <v>0</v>
      </c>
      <c r="X168" s="130">
        <f t="shared" si="26"/>
        <v>374.6</v>
      </c>
      <c r="Y168" s="130">
        <f t="shared" si="27"/>
        <v>0</v>
      </c>
      <c r="Z168" s="130">
        <f t="shared" si="28"/>
        <v>374.6</v>
      </c>
      <c r="AA168" s="131">
        <f t="shared" si="38"/>
        <v>0</v>
      </c>
      <c r="AB168" s="132">
        <f t="shared" si="29"/>
        <v>0</v>
      </c>
      <c r="AC168" s="133">
        <f t="shared" si="30"/>
        <v>0</v>
      </c>
      <c r="AD168" s="133">
        <f t="shared" si="31"/>
        <v>0</v>
      </c>
      <c r="AE168" s="133">
        <f t="shared" si="32"/>
        <v>0</v>
      </c>
      <c r="AF168" s="133">
        <f t="shared" si="33"/>
        <v>0</v>
      </c>
    </row>
    <row r="169" spans="1:32" s="96" customFormat="1" x14ac:dyDescent="0.3">
      <c r="A169" s="122">
        <v>158</v>
      </c>
      <c r="B169" s="137" t="s">
        <v>178</v>
      </c>
      <c r="C169" s="136">
        <v>1</v>
      </c>
      <c r="D169" s="136" t="s">
        <v>717</v>
      </c>
      <c r="E169" s="138" t="s">
        <v>155</v>
      </c>
      <c r="F169" s="21">
        <v>205</v>
      </c>
      <c r="G169" s="126">
        <v>36</v>
      </c>
      <c r="H169" s="126">
        <v>65</v>
      </c>
      <c r="I169" s="126">
        <f t="shared" si="34"/>
        <v>100</v>
      </c>
      <c r="J169" s="126">
        <v>0</v>
      </c>
      <c r="K169" s="127">
        <f t="shared" si="35"/>
        <v>100</v>
      </c>
      <c r="L169" s="128">
        <v>8</v>
      </c>
      <c r="M169" s="128">
        <v>10</v>
      </c>
      <c r="N169" s="129">
        <v>50</v>
      </c>
      <c r="O169" s="129"/>
      <c r="P169" s="129"/>
      <c r="Q169" s="129"/>
      <c r="R169" s="129">
        <v>50</v>
      </c>
      <c r="S169" s="129"/>
      <c r="T169" s="129"/>
      <c r="U169" s="129"/>
      <c r="V169" s="130">
        <f t="shared" si="36"/>
        <v>800</v>
      </c>
      <c r="W169" s="130">
        <f t="shared" si="37"/>
        <v>400</v>
      </c>
      <c r="X169" s="130">
        <f t="shared" si="26"/>
        <v>0</v>
      </c>
      <c r="Y169" s="130">
        <f t="shared" si="27"/>
        <v>400</v>
      </c>
      <c r="Z169" s="130">
        <f t="shared" si="28"/>
        <v>0</v>
      </c>
      <c r="AA169" s="131">
        <f t="shared" si="38"/>
        <v>0</v>
      </c>
      <c r="AB169" s="132">
        <f t="shared" si="29"/>
        <v>0</v>
      </c>
      <c r="AC169" s="133">
        <f t="shared" si="30"/>
        <v>0</v>
      </c>
      <c r="AD169" s="133">
        <f t="shared" si="31"/>
        <v>0</v>
      </c>
      <c r="AE169" s="133">
        <f t="shared" si="32"/>
        <v>0</v>
      </c>
      <c r="AF169" s="133">
        <f t="shared" si="33"/>
        <v>0</v>
      </c>
    </row>
    <row r="170" spans="1:32" s="96" customFormat="1" x14ac:dyDescent="0.3">
      <c r="A170" s="122">
        <v>159</v>
      </c>
      <c r="B170" s="137" t="s">
        <v>179</v>
      </c>
      <c r="C170" s="136">
        <v>1</v>
      </c>
      <c r="D170" s="136" t="s">
        <v>694</v>
      </c>
      <c r="E170" s="138" t="s">
        <v>155</v>
      </c>
      <c r="F170" s="21">
        <v>0</v>
      </c>
      <c r="G170" s="126"/>
      <c r="H170" s="126"/>
      <c r="I170" s="126">
        <f t="shared" si="34"/>
        <v>20</v>
      </c>
      <c r="J170" s="126">
        <v>0</v>
      </c>
      <c r="K170" s="127">
        <f t="shared" si="35"/>
        <v>20</v>
      </c>
      <c r="L170" s="128">
        <v>6.42</v>
      </c>
      <c r="M170" s="128">
        <v>6.42</v>
      </c>
      <c r="N170" s="129"/>
      <c r="O170" s="129"/>
      <c r="P170" s="129">
        <v>10</v>
      </c>
      <c r="Q170" s="129"/>
      <c r="R170" s="129"/>
      <c r="S170" s="129"/>
      <c r="T170" s="129">
        <v>10</v>
      </c>
      <c r="U170" s="129"/>
      <c r="V170" s="130">
        <f t="shared" si="36"/>
        <v>128.4</v>
      </c>
      <c r="W170" s="130">
        <f t="shared" si="37"/>
        <v>0</v>
      </c>
      <c r="X170" s="130">
        <f t="shared" si="26"/>
        <v>64.2</v>
      </c>
      <c r="Y170" s="130">
        <f t="shared" si="27"/>
        <v>0</v>
      </c>
      <c r="Z170" s="130">
        <f t="shared" si="28"/>
        <v>64.2</v>
      </c>
      <c r="AA170" s="131">
        <f t="shared" si="38"/>
        <v>0</v>
      </c>
      <c r="AB170" s="132">
        <f t="shared" si="29"/>
        <v>0</v>
      </c>
      <c r="AC170" s="133">
        <f t="shared" si="30"/>
        <v>0</v>
      </c>
      <c r="AD170" s="133">
        <f t="shared" si="31"/>
        <v>0</v>
      </c>
      <c r="AE170" s="133">
        <f t="shared" si="32"/>
        <v>0</v>
      </c>
      <c r="AF170" s="133">
        <f t="shared" si="33"/>
        <v>0</v>
      </c>
    </row>
    <row r="171" spans="1:32" s="96" customFormat="1" x14ac:dyDescent="0.3">
      <c r="A171" s="122">
        <v>160</v>
      </c>
      <c r="B171" s="137" t="s">
        <v>180</v>
      </c>
      <c r="C171" s="136">
        <v>1</v>
      </c>
      <c r="D171" s="136" t="s">
        <v>727</v>
      </c>
      <c r="E171" s="138" t="s">
        <v>155</v>
      </c>
      <c r="F171" s="21">
        <v>410</v>
      </c>
      <c r="G171" s="126">
        <v>420</v>
      </c>
      <c r="H171" s="126">
        <v>280</v>
      </c>
      <c r="I171" s="126">
        <f t="shared" si="34"/>
        <v>400</v>
      </c>
      <c r="J171" s="126">
        <v>0</v>
      </c>
      <c r="K171" s="127">
        <f t="shared" si="35"/>
        <v>400</v>
      </c>
      <c r="L171" s="128">
        <v>9.5</v>
      </c>
      <c r="M171" s="128">
        <v>10.7</v>
      </c>
      <c r="N171" s="129"/>
      <c r="O171" s="129"/>
      <c r="P171" s="129">
        <v>200</v>
      </c>
      <c r="Q171" s="129"/>
      <c r="R171" s="129"/>
      <c r="S171" s="129"/>
      <c r="T171" s="129">
        <v>200</v>
      </c>
      <c r="U171" s="129"/>
      <c r="V171" s="130">
        <f t="shared" si="36"/>
        <v>3800</v>
      </c>
      <c r="W171" s="130">
        <f t="shared" si="37"/>
        <v>0</v>
      </c>
      <c r="X171" s="130">
        <f t="shared" si="26"/>
        <v>1900</v>
      </c>
      <c r="Y171" s="130">
        <f t="shared" si="27"/>
        <v>0</v>
      </c>
      <c r="Z171" s="130">
        <f t="shared" si="28"/>
        <v>1900</v>
      </c>
      <c r="AA171" s="131">
        <f t="shared" si="38"/>
        <v>0</v>
      </c>
      <c r="AB171" s="132">
        <f t="shared" si="29"/>
        <v>0</v>
      </c>
      <c r="AC171" s="133">
        <f t="shared" si="30"/>
        <v>0</v>
      </c>
      <c r="AD171" s="133">
        <f t="shared" si="31"/>
        <v>0</v>
      </c>
      <c r="AE171" s="133">
        <f t="shared" si="32"/>
        <v>0</v>
      </c>
      <c r="AF171" s="133">
        <f t="shared" si="33"/>
        <v>0</v>
      </c>
    </row>
    <row r="172" spans="1:32" s="96" customFormat="1" x14ac:dyDescent="0.3">
      <c r="A172" s="97">
        <v>161</v>
      </c>
      <c r="B172" s="137" t="s">
        <v>181</v>
      </c>
      <c r="C172" s="136">
        <v>1</v>
      </c>
      <c r="D172" s="136" t="s">
        <v>717</v>
      </c>
      <c r="E172" s="138" t="s">
        <v>155</v>
      </c>
      <c r="F172" s="21">
        <v>60</v>
      </c>
      <c r="G172" s="126">
        <v>70</v>
      </c>
      <c r="H172" s="126">
        <v>30</v>
      </c>
      <c r="I172" s="126">
        <f t="shared" si="34"/>
        <v>100</v>
      </c>
      <c r="J172" s="126">
        <v>0</v>
      </c>
      <c r="K172" s="127">
        <f t="shared" si="35"/>
        <v>100</v>
      </c>
      <c r="L172" s="128">
        <v>2.6</v>
      </c>
      <c r="M172" s="128">
        <v>3.21</v>
      </c>
      <c r="N172" s="129">
        <v>50</v>
      </c>
      <c r="O172" s="129"/>
      <c r="P172" s="129"/>
      <c r="Q172" s="129"/>
      <c r="R172" s="129">
        <v>50</v>
      </c>
      <c r="S172" s="129"/>
      <c r="T172" s="129"/>
      <c r="U172" s="129"/>
      <c r="V172" s="130">
        <f t="shared" si="36"/>
        <v>260</v>
      </c>
      <c r="W172" s="130">
        <f t="shared" si="37"/>
        <v>130</v>
      </c>
      <c r="X172" s="130">
        <f t="shared" si="26"/>
        <v>0</v>
      </c>
      <c r="Y172" s="130">
        <f t="shared" si="27"/>
        <v>130</v>
      </c>
      <c r="Z172" s="130">
        <f t="shared" si="28"/>
        <v>0</v>
      </c>
      <c r="AA172" s="131">
        <f t="shared" si="38"/>
        <v>0</v>
      </c>
      <c r="AB172" s="132">
        <f t="shared" si="29"/>
        <v>0</v>
      </c>
      <c r="AC172" s="133">
        <f t="shared" si="30"/>
        <v>0</v>
      </c>
      <c r="AD172" s="133">
        <f t="shared" si="31"/>
        <v>0</v>
      </c>
      <c r="AE172" s="133">
        <f t="shared" si="32"/>
        <v>0</v>
      </c>
      <c r="AF172" s="133">
        <f t="shared" si="33"/>
        <v>0</v>
      </c>
    </row>
    <row r="173" spans="1:32" s="96" customFormat="1" x14ac:dyDescent="0.3">
      <c r="A173" s="97">
        <v>162</v>
      </c>
      <c r="B173" s="123" t="s">
        <v>182</v>
      </c>
      <c r="C173" s="136">
        <v>1</v>
      </c>
      <c r="D173" s="124" t="s">
        <v>697</v>
      </c>
      <c r="E173" s="138" t="s">
        <v>155</v>
      </c>
      <c r="F173" s="21">
        <v>5</v>
      </c>
      <c r="G173" s="126">
        <v>30</v>
      </c>
      <c r="H173" s="126">
        <v>0</v>
      </c>
      <c r="I173" s="126">
        <f t="shared" si="34"/>
        <v>20</v>
      </c>
      <c r="J173" s="126">
        <v>0</v>
      </c>
      <c r="K173" s="127">
        <f t="shared" si="35"/>
        <v>20</v>
      </c>
      <c r="L173" s="128">
        <v>18.190000000000001</v>
      </c>
      <c r="M173" s="128">
        <v>18.190000000000001</v>
      </c>
      <c r="N173" s="129"/>
      <c r="O173" s="129"/>
      <c r="P173" s="129">
        <v>20</v>
      </c>
      <c r="Q173" s="129"/>
      <c r="R173" s="129"/>
      <c r="S173" s="129"/>
      <c r="T173" s="129"/>
      <c r="U173" s="129"/>
      <c r="V173" s="130">
        <f t="shared" si="36"/>
        <v>363.8</v>
      </c>
      <c r="W173" s="130">
        <f t="shared" si="37"/>
        <v>0</v>
      </c>
      <c r="X173" s="130">
        <f t="shared" si="26"/>
        <v>363.8</v>
      </c>
      <c r="Y173" s="130">
        <f t="shared" si="27"/>
        <v>0</v>
      </c>
      <c r="Z173" s="130">
        <f t="shared" si="28"/>
        <v>0</v>
      </c>
      <c r="AA173" s="131">
        <f t="shared" si="38"/>
        <v>0</v>
      </c>
      <c r="AB173" s="132">
        <f t="shared" si="29"/>
        <v>0</v>
      </c>
      <c r="AC173" s="133">
        <f t="shared" si="30"/>
        <v>0</v>
      </c>
      <c r="AD173" s="133">
        <f t="shared" si="31"/>
        <v>0</v>
      </c>
      <c r="AE173" s="133">
        <f t="shared" si="32"/>
        <v>0</v>
      </c>
      <c r="AF173" s="133">
        <f t="shared" si="33"/>
        <v>0</v>
      </c>
    </row>
    <row r="174" spans="1:32" s="96" customFormat="1" x14ac:dyDescent="0.3">
      <c r="A174" s="122">
        <v>163</v>
      </c>
      <c r="B174" s="137" t="s">
        <v>183</v>
      </c>
      <c r="C174" s="136">
        <v>1</v>
      </c>
      <c r="D174" s="136" t="s">
        <v>730</v>
      </c>
      <c r="E174" s="138" t="s">
        <v>157</v>
      </c>
      <c r="F174" s="21">
        <v>180</v>
      </c>
      <c r="G174" s="126">
        <v>150</v>
      </c>
      <c r="H174" s="126">
        <v>70</v>
      </c>
      <c r="I174" s="126">
        <f t="shared" si="34"/>
        <v>100</v>
      </c>
      <c r="J174" s="126">
        <v>0</v>
      </c>
      <c r="K174" s="127">
        <f t="shared" si="35"/>
        <v>100</v>
      </c>
      <c r="L174" s="128">
        <v>25</v>
      </c>
      <c r="M174" s="128">
        <v>62.06</v>
      </c>
      <c r="N174" s="129">
        <v>50</v>
      </c>
      <c r="O174" s="129"/>
      <c r="P174" s="129"/>
      <c r="Q174" s="129"/>
      <c r="R174" s="129">
        <v>50</v>
      </c>
      <c r="S174" s="129"/>
      <c r="T174" s="129"/>
      <c r="U174" s="129"/>
      <c r="V174" s="130">
        <f t="shared" si="36"/>
        <v>2500</v>
      </c>
      <c r="W174" s="130">
        <f t="shared" si="37"/>
        <v>1250</v>
      </c>
      <c r="X174" s="130">
        <f t="shared" si="26"/>
        <v>0</v>
      </c>
      <c r="Y174" s="130">
        <f t="shared" si="27"/>
        <v>1250</v>
      </c>
      <c r="Z174" s="130">
        <f t="shared" si="28"/>
        <v>0</v>
      </c>
      <c r="AA174" s="131">
        <f t="shared" si="38"/>
        <v>0</v>
      </c>
      <c r="AB174" s="132">
        <f t="shared" si="29"/>
        <v>0</v>
      </c>
      <c r="AC174" s="133">
        <f t="shared" si="30"/>
        <v>0</v>
      </c>
      <c r="AD174" s="133">
        <f t="shared" si="31"/>
        <v>0</v>
      </c>
      <c r="AE174" s="133">
        <f t="shared" si="32"/>
        <v>0</v>
      </c>
      <c r="AF174" s="133">
        <f t="shared" si="33"/>
        <v>0</v>
      </c>
    </row>
    <row r="175" spans="1:32" s="96" customFormat="1" x14ac:dyDescent="0.3">
      <c r="A175" s="122">
        <v>164</v>
      </c>
      <c r="B175" s="137" t="s">
        <v>184</v>
      </c>
      <c r="C175" s="136">
        <v>1</v>
      </c>
      <c r="D175" s="136" t="s">
        <v>694</v>
      </c>
      <c r="E175" s="138" t="s">
        <v>157</v>
      </c>
      <c r="F175" s="21">
        <v>3</v>
      </c>
      <c r="G175" s="126"/>
      <c r="H175" s="126"/>
      <c r="I175" s="126">
        <f t="shared" si="34"/>
        <v>6</v>
      </c>
      <c r="J175" s="126">
        <v>0</v>
      </c>
      <c r="K175" s="127">
        <f t="shared" si="35"/>
        <v>6</v>
      </c>
      <c r="L175" s="128">
        <v>316.72000000000003</v>
      </c>
      <c r="M175" s="128">
        <v>317.79000000000002</v>
      </c>
      <c r="N175" s="129"/>
      <c r="O175" s="129"/>
      <c r="P175" s="129">
        <v>3</v>
      </c>
      <c r="Q175" s="129"/>
      <c r="R175" s="129"/>
      <c r="S175" s="129"/>
      <c r="T175" s="129">
        <v>3</v>
      </c>
      <c r="U175" s="129"/>
      <c r="V175" s="130">
        <f t="shared" si="36"/>
        <v>1900.3200000000002</v>
      </c>
      <c r="W175" s="130">
        <f t="shared" si="37"/>
        <v>0</v>
      </c>
      <c r="X175" s="130">
        <f t="shared" si="26"/>
        <v>950.16000000000008</v>
      </c>
      <c r="Y175" s="130">
        <f t="shared" si="27"/>
        <v>0</v>
      </c>
      <c r="Z175" s="130">
        <f t="shared" si="28"/>
        <v>950.16000000000008</v>
      </c>
      <c r="AA175" s="131">
        <f t="shared" si="38"/>
        <v>0</v>
      </c>
      <c r="AB175" s="132">
        <f t="shared" si="29"/>
        <v>0</v>
      </c>
      <c r="AC175" s="133">
        <f t="shared" si="30"/>
        <v>0</v>
      </c>
      <c r="AD175" s="133">
        <f t="shared" si="31"/>
        <v>0</v>
      </c>
      <c r="AE175" s="133">
        <f t="shared" si="32"/>
        <v>0</v>
      </c>
      <c r="AF175" s="133">
        <f t="shared" si="33"/>
        <v>0</v>
      </c>
    </row>
    <row r="176" spans="1:32" s="96" customFormat="1" x14ac:dyDescent="0.3">
      <c r="A176" s="122">
        <v>165</v>
      </c>
      <c r="B176" s="137" t="s">
        <v>185</v>
      </c>
      <c r="C176" s="136">
        <v>1</v>
      </c>
      <c r="D176" s="136" t="s">
        <v>694</v>
      </c>
      <c r="E176" s="138" t="s">
        <v>155</v>
      </c>
      <c r="F176" s="21">
        <v>0</v>
      </c>
      <c r="G176" s="126">
        <v>0</v>
      </c>
      <c r="H176" s="126">
        <v>50</v>
      </c>
      <c r="I176" s="126">
        <f t="shared" si="34"/>
        <v>10</v>
      </c>
      <c r="J176" s="126">
        <v>0</v>
      </c>
      <c r="K176" s="127">
        <f t="shared" si="35"/>
        <v>10</v>
      </c>
      <c r="L176" s="128">
        <v>8</v>
      </c>
      <c r="M176" s="128">
        <v>9999</v>
      </c>
      <c r="N176" s="129"/>
      <c r="O176" s="129"/>
      <c r="P176" s="129">
        <v>5</v>
      </c>
      <c r="Q176" s="129"/>
      <c r="R176" s="129"/>
      <c r="S176" s="129"/>
      <c r="T176" s="129">
        <v>5</v>
      </c>
      <c r="U176" s="129"/>
      <c r="V176" s="130">
        <f t="shared" si="36"/>
        <v>80</v>
      </c>
      <c r="W176" s="130">
        <f t="shared" si="37"/>
        <v>0</v>
      </c>
      <c r="X176" s="130">
        <f t="shared" si="26"/>
        <v>40</v>
      </c>
      <c r="Y176" s="130">
        <f t="shared" si="27"/>
        <v>0</v>
      </c>
      <c r="Z176" s="130">
        <f t="shared" si="28"/>
        <v>40</v>
      </c>
      <c r="AA176" s="131">
        <f t="shared" si="38"/>
        <v>0</v>
      </c>
      <c r="AB176" s="132">
        <f t="shared" si="29"/>
        <v>0</v>
      </c>
      <c r="AC176" s="133">
        <f t="shared" si="30"/>
        <v>0</v>
      </c>
      <c r="AD176" s="133">
        <f t="shared" si="31"/>
        <v>0</v>
      </c>
      <c r="AE176" s="133">
        <f t="shared" si="32"/>
        <v>0</v>
      </c>
      <c r="AF176" s="133">
        <f t="shared" si="33"/>
        <v>0</v>
      </c>
    </row>
    <row r="177" spans="1:32" s="96" customFormat="1" x14ac:dyDescent="0.3">
      <c r="A177" s="122">
        <v>166</v>
      </c>
      <c r="B177" s="137" t="s">
        <v>186</v>
      </c>
      <c r="C177" s="136">
        <v>1</v>
      </c>
      <c r="D177" s="136" t="s">
        <v>694</v>
      </c>
      <c r="E177" s="138" t="s">
        <v>155</v>
      </c>
      <c r="F177" s="21">
        <v>5</v>
      </c>
      <c r="G177" s="126"/>
      <c r="H177" s="126"/>
      <c r="I177" s="126">
        <f t="shared" si="34"/>
        <v>30</v>
      </c>
      <c r="J177" s="126">
        <v>0</v>
      </c>
      <c r="K177" s="127">
        <f t="shared" si="35"/>
        <v>30</v>
      </c>
      <c r="L177" s="128">
        <v>26</v>
      </c>
      <c r="M177" s="128">
        <v>26.5</v>
      </c>
      <c r="N177" s="129"/>
      <c r="O177" s="129"/>
      <c r="P177" s="129">
        <v>10</v>
      </c>
      <c r="Q177" s="129"/>
      <c r="R177" s="129">
        <v>10</v>
      </c>
      <c r="S177" s="129"/>
      <c r="T177" s="129">
        <v>10</v>
      </c>
      <c r="U177" s="129"/>
      <c r="V177" s="130">
        <f t="shared" si="36"/>
        <v>780</v>
      </c>
      <c r="W177" s="130">
        <f t="shared" si="37"/>
        <v>0</v>
      </c>
      <c r="X177" s="130">
        <f t="shared" si="26"/>
        <v>260</v>
      </c>
      <c r="Y177" s="130">
        <f t="shared" si="27"/>
        <v>260</v>
      </c>
      <c r="Z177" s="130">
        <f t="shared" si="28"/>
        <v>260</v>
      </c>
      <c r="AA177" s="131">
        <f t="shared" si="38"/>
        <v>0</v>
      </c>
      <c r="AB177" s="132">
        <f t="shared" si="29"/>
        <v>0</v>
      </c>
      <c r="AC177" s="133">
        <f t="shared" si="30"/>
        <v>0</v>
      </c>
      <c r="AD177" s="133">
        <f t="shared" si="31"/>
        <v>0</v>
      </c>
      <c r="AE177" s="133">
        <f t="shared" si="32"/>
        <v>0</v>
      </c>
      <c r="AF177" s="133">
        <f t="shared" si="33"/>
        <v>0</v>
      </c>
    </row>
    <row r="178" spans="1:32" s="96" customFormat="1" x14ac:dyDescent="0.3">
      <c r="A178" s="122">
        <v>167</v>
      </c>
      <c r="B178" s="137" t="s">
        <v>187</v>
      </c>
      <c r="C178" s="136">
        <v>1</v>
      </c>
      <c r="D178" s="136" t="s">
        <v>694</v>
      </c>
      <c r="E178" s="138" t="s">
        <v>188</v>
      </c>
      <c r="F178" s="21">
        <v>5</v>
      </c>
      <c r="G178" s="126"/>
      <c r="H178" s="126"/>
      <c r="I178" s="126">
        <f t="shared" si="34"/>
        <v>20</v>
      </c>
      <c r="J178" s="126">
        <v>0</v>
      </c>
      <c r="K178" s="127">
        <f t="shared" si="35"/>
        <v>20</v>
      </c>
      <c r="L178" s="128">
        <v>3.2</v>
      </c>
      <c r="M178" s="128">
        <v>6.42</v>
      </c>
      <c r="N178" s="129">
        <v>5</v>
      </c>
      <c r="O178" s="129"/>
      <c r="P178" s="129">
        <v>5</v>
      </c>
      <c r="Q178" s="129"/>
      <c r="R178" s="129">
        <v>5</v>
      </c>
      <c r="S178" s="129"/>
      <c r="T178" s="129">
        <v>5</v>
      </c>
      <c r="U178" s="129"/>
      <c r="V178" s="130">
        <f t="shared" si="36"/>
        <v>64</v>
      </c>
      <c r="W178" s="130">
        <f t="shared" si="37"/>
        <v>16</v>
      </c>
      <c r="X178" s="130">
        <f t="shared" si="26"/>
        <v>16</v>
      </c>
      <c r="Y178" s="130">
        <f t="shared" si="27"/>
        <v>16</v>
      </c>
      <c r="Z178" s="130">
        <f t="shared" si="28"/>
        <v>16</v>
      </c>
      <c r="AA178" s="131">
        <f t="shared" si="38"/>
        <v>0</v>
      </c>
      <c r="AB178" s="132">
        <f t="shared" si="29"/>
        <v>0</v>
      </c>
      <c r="AC178" s="133">
        <f t="shared" si="30"/>
        <v>0</v>
      </c>
      <c r="AD178" s="133">
        <f t="shared" si="31"/>
        <v>0</v>
      </c>
      <c r="AE178" s="133">
        <f t="shared" si="32"/>
        <v>0</v>
      </c>
      <c r="AF178" s="133">
        <f t="shared" si="33"/>
        <v>0</v>
      </c>
    </row>
    <row r="179" spans="1:32" s="96" customFormat="1" x14ac:dyDescent="0.3">
      <c r="A179" s="122">
        <v>168</v>
      </c>
      <c r="B179" s="137" t="s">
        <v>731</v>
      </c>
      <c r="C179" s="136">
        <v>1</v>
      </c>
      <c r="D179" s="136" t="s">
        <v>717</v>
      </c>
      <c r="E179" s="138" t="s">
        <v>157</v>
      </c>
      <c r="F179" s="21">
        <v>120</v>
      </c>
      <c r="G179" s="126">
        <v>40</v>
      </c>
      <c r="H179" s="126">
        <v>20</v>
      </c>
      <c r="I179" s="126">
        <f t="shared" si="34"/>
        <v>40</v>
      </c>
      <c r="J179" s="126">
        <v>0</v>
      </c>
      <c r="K179" s="127">
        <f t="shared" si="35"/>
        <v>40</v>
      </c>
      <c r="L179" s="128">
        <v>23</v>
      </c>
      <c r="M179" s="128">
        <v>9999</v>
      </c>
      <c r="N179" s="129">
        <v>20</v>
      </c>
      <c r="O179" s="129"/>
      <c r="P179" s="129"/>
      <c r="Q179" s="129"/>
      <c r="R179" s="129">
        <v>20</v>
      </c>
      <c r="S179" s="129"/>
      <c r="T179" s="129"/>
      <c r="U179" s="129"/>
      <c r="V179" s="130">
        <f t="shared" si="36"/>
        <v>920</v>
      </c>
      <c r="W179" s="130">
        <f t="shared" si="37"/>
        <v>460</v>
      </c>
      <c r="X179" s="130">
        <f t="shared" si="26"/>
        <v>0</v>
      </c>
      <c r="Y179" s="130">
        <f t="shared" si="27"/>
        <v>460</v>
      </c>
      <c r="Z179" s="130">
        <f t="shared" si="28"/>
        <v>0</v>
      </c>
      <c r="AA179" s="131">
        <f t="shared" si="38"/>
        <v>0</v>
      </c>
      <c r="AB179" s="132">
        <f t="shared" si="29"/>
        <v>0</v>
      </c>
      <c r="AC179" s="133">
        <f t="shared" si="30"/>
        <v>0</v>
      </c>
      <c r="AD179" s="133">
        <f t="shared" si="31"/>
        <v>0</v>
      </c>
      <c r="AE179" s="133">
        <f t="shared" si="32"/>
        <v>0</v>
      </c>
      <c r="AF179" s="133">
        <f t="shared" si="33"/>
        <v>0</v>
      </c>
    </row>
    <row r="180" spans="1:32" s="96" customFormat="1" x14ac:dyDescent="0.3">
      <c r="A180" s="122">
        <v>169</v>
      </c>
      <c r="B180" s="137" t="s">
        <v>189</v>
      </c>
      <c r="C180" s="136">
        <v>1</v>
      </c>
      <c r="D180" s="136" t="s">
        <v>694</v>
      </c>
      <c r="E180" s="138" t="s">
        <v>155</v>
      </c>
      <c r="F180" s="21">
        <v>170</v>
      </c>
      <c r="G180" s="126">
        <v>100</v>
      </c>
      <c r="H180" s="126">
        <v>60</v>
      </c>
      <c r="I180" s="126">
        <f t="shared" si="34"/>
        <v>40</v>
      </c>
      <c r="J180" s="126">
        <v>0</v>
      </c>
      <c r="K180" s="127">
        <f t="shared" si="35"/>
        <v>40</v>
      </c>
      <c r="L180" s="128">
        <v>1.95</v>
      </c>
      <c r="M180" s="128">
        <v>9999</v>
      </c>
      <c r="N180" s="129"/>
      <c r="O180" s="129"/>
      <c r="P180" s="129">
        <v>20</v>
      </c>
      <c r="Q180" s="129"/>
      <c r="R180" s="129"/>
      <c r="S180" s="129"/>
      <c r="T180" s="129">
        <v>20</v>
      </c>
      <c r="U180" s="129"/>
      <c r="V180" s="130">
        <f t="shared" si="36"/>
        <v>78</v>
      </c>
      <c r="W180" s="130">
        <f t="shared" si="37"/>
        <v>0</v>
      </c>
      <c r="X180" s="130">
        <f t="shared" si="26"/>
        <v>39</v>
      </c>
      <c r="Y180" s="130">
        <f t="shared" si="27"/>
        <v>0</v>
      </c>
      <c r="Z180" s="130">
        <f t="shared" si="28"/>
        <v>39</v>
      </c>
      <c r="AA180" s="131">
        <f t="shared" si="38"/>
        <v>0</v>
      </c>
      <c r="AB180" s="132">
        <f t="shared" si="29"/>
        <v>0</v>
      </c>
      <c r="AC180" s="133">
        <f t="shared" si="30"/>
        <v>0</v>
      </c>
      <c r="AD180" s="133">
        <f t="shared" si="31"/>
        <v>0</v>
      </c>
      <c r="AE180" s="133">
        <f t="shared" si="32"/>
        <v>0</v>
      </c>
      <c r="AF180" s="133">
        <f t="shared" si="33"/>
        <v>0</v>
      </c>
    </row>
    <row r="181" spans="1:32" s="96" customFormat="1" x14ac:dyDescent="0.3">
      <c r="A181" s="122">
        <v>170</v>
      </c>
      <c r="B181" s="137" t="s">
        <v>190</v>
      </c>
      <c r="C181" s="136">
        <v>1</v>
      </c>
      <c r="D181" s="136" t="s">
        <v>694</v>
      </c>
      <c r="E181" s="138" t="s">
        <v>155</v>
      </c>
      <c r="F181" s="21">
        <v>48</v>
      </c>
      <c r="G181" s="126">
        <v>0</v>
      </c>
      <c r="H181" s="126">
        <v>0</v>
      </c>
      <c r="I181" s="126">
        <f t="shared" si="34"/>
        <v>20</v>
      </c>
      <c r="J181" s="126">
        <v>0</v>
      </c>
      <c r="K181" s="127">
        <f t="shared" si="35"/>
        <v>20</v>
      </c>
      <c r="L181" s="128">
        <v>22.04</v>
      </c>
      <c r="M181" s="128">
        <v>9999</v>
      </c>
      <c r="N181" s="129">
        <v>10</v>
      </c>
      <c r="O181" s="129"/>
      <c r="P181" s="129"/>
      <c r="Q181" s="129"/>
      <c r="R181" s="129"/>
      <c r="S181" s="129"/>
      <c r="T181" s="129">
        <v>10</v>
      </c>
      <c r="U181" s="129"/>
      <c r="V181" s="130">
        <f t="shared" si="36"/>
        <v>440.79999999999995</v>
      </c>
      <c r="W181" s="130">
        <f t="shared" si="37"/>
        <v>220.39999999999998</v>
      </c>
      <c r="X181" s="130">
        <f t="shared" si="26"/>
        <v>0</v>
      </c>
      <c r="Y181" s="130">
        <f t="shared" si="27"/>
        <v>0</v>
      </c>
      <c r="Z181" s="130">
        <f t="shared" si="28"/>
        <v>220.39999999999998</v>
      </c>
      <c r="AA181" s="131">
        <f t="shared" si="38"/>
        <v>0</v>
      </c>
      <c r="AB181" s="132">
        <f t="shared" si="29"/>
        <v>0</v>
      </c>
      <c r="AC181" s="133">
        <f t="shared" si="30"/>
        <v>0</v>
      </c>
      <c r="AD181" s="133">
        <f t="shared" si="31"/>
        <v>0</v>
      </c>
      <c r="AE181" s="133">
        <f t="shared" si="32"/>
        <v>0</v>
      </c>
      <c r="AF181" s="133">
        <f t="shared" si="33"/>
        <v>0</v>
      </c>
    </row>
    <row r="182" spans="1:32" s="96" customFormat="1" x14ac:dyDescent="0.3">
      <c r="A182" s="122">
        <v>171</v>
      </c>
      <c r="B182" s="137" t="s">
        <v>191</v>
      </c>
      <c r="C182" s="136">
        <v>1</v>
      </c>
      <c r="D182" s="136" t="s">
        <v>732</v>
      </c>
      <c r="E182" s="138" t="s">
        <v>157</v>
      </c>
      <c r="F182" s="143">
        <v>0</v>
      </c>
      <c r="G182" s="126">
        <v>82</v>
      </c>
      <c r="H182" s="126">
        <v>58</v>
      </c>
      <c r="I182" s="126">
        <f t="shared" si="34"/>
        <v>0</v>
      </c>
      <c r="J182" s="126">
        <v>0</v>
      </c>
      <c r="K182" s="127">
        <f t="shared" si="35"/>
        <v>0</v>
      </c>
      <c r="L182" s="128">
        <v>0</v>
      </c>
      <c r="M182" s="128">
        <v>9999</v>
      </c>
      <c r="N182" s="129"/>
      <c r="O182" s="129"/>
      <c r="P182" s="129"/>
      <c r="Q182" s="129"/>
      <c r="R182" s="129"/>
      <c r="S182" s="129"/>
      <c r="T182" s="129"/>
      <c r="U182" s="129"/>
      <c r="V182" s="130">
        <f t="shared" si="36"/>
        <v>0</v>
      </c>
      <c r="W182" s="130">
        <f t="shared" si="37"/>
        <v>0</v>
      </c>
      <c r="X182" s="130">
        <f t="shared" si="26"/>
        <v>0</v>
      </c>
      <c r="Y182" s="130">
        <f t="shared" si="27"/>
        <v>0</v>
      </c>
      <c r="Z182" s="130">
        <f t="shared" si="28"/>
        <v>0</v>
      </c>
      <c r="AA182" s="131">
        <f t="shared" si="38"/>
        <v>0</v>
      </c>
      <c r="AB182" s="132">
        <f t="shared" si="29"/>
        <v>0</v>
      </c>
      <c r="AC182" s="133">
        <f t="shared" si="30"/>
        <v>0</v>
      </c>
      <c r="AD182" s="133">
        <f t="shared" si="31"/>
        <v>0</v>
      </c>
      <c r="AE182" s="133">
        <f t="shared" si="32"/>
        <v>0</v>
      </c>
      <c r="AF182" s="133">
        <f t="shared" si="33"/>
        <v>0</v>
      </c>
    </row>
    <row r="183" spans="1:32" s="96" customFormat="1" x14ac:dyDescent="0.3">
      <c r="A183" s="122">
        <v>172</v>
      </c>
      <c r="B183" s="137" t="s">
        <v>192</v>
      </c>
      <c r="C183" s="136">
        <v>1</v>
      </c>
      <c r="D183" s="136" t="s">
        <v>732</v>
      </c>
      <c r="E183" s="138" t="s">
        <v>157</v>
      </c>
      <c r="F183" s="143">
        <v>71</v>
      </c>
      <c r="G183" s="126">
        <v>50</v>
      </c>
      <c r="H183" s="126">
        <v>70</v>
      </c>
      <c r="I183" s="126">
        <f t="shared" si="34"/>
        <v>0</v>
      </c>
      <c r="J183" s="126">
        <v>0</v>
      </c>
      <c r="K183" s="127">
        <f t="shared" si="35"/>
        <v>0</v>
      </c>
      <c r="L183" s="128">
        <v>0</v>
      </c>
      <c r="M183" s="128">
        <v>9999</v>
      </c>
      <c r="N183" s="129"/>
      <c r="O183" s="129"/>
      <c r="P183" s="129"/>
      <c r="Q183" s="129"/>
      <c r="R183" s="129"/>
      <c r="S183" s="129"/>
      <c r="T183" s="129"/>
      <c r="U183" s="129"/>
      <c r="V183" s="130">
        <f t="shared" si="36"/>
        <v>0</v>
      </c>
      <c r="W183" s="130">
        <f t="shared" si="37"/>
        <v>0</v>
      </c>
      <c r="X183" s="130">
        <f t="shared" si="26"/>
        <v>0</v>
      </c>
      <c r="Y183" s="130">
        <f t="shared" si="27"/>
        <v>0</v>
      </c>
      <c r="Z183" s="130">
        <f t="shared" si="28"/>
        <v>0</v>
      </c>
      <c r="AA183" s="131">
        <f t="shared" si="38"/>
        <v>0</v>
      </c>
      <c r="AB183" s="132">
        <f t="shared" si="29"/>
        <v>0</v>
      </c>
      <c r="AC183" s="133">
        <f t="shared" si="30"/>
        <v>0</v>
      </c>
      <c r="AD183" s="133">
        <f t="shared" si="31"/>
        <v>0</v>
      </c>
      <c r="AE183" s="133">
        <f t="shared" si="32"/>
        <v>0</v>
      </c>
      <c r="AF183" s="133">
        <f t="shared" si="33"/>
        <v>0</v>
      </c>
    </row>
    <row r="184" spans="1:32" s="96" customFormat="1" x14ac:dyDescent="0.3">
      <c r="A184" s="122">
        <v>173</v>
      </c>
      <c r="B184" s="137" t="s">
        <v>193</v>
      </c>
      <c r="C184" s="136">
        <v>1</v>
      </c>
      <c r="D184" s="136" t="s">
        <v>732</v>
      </c>
      <c r="E184" s="138" t="s">
        <v>157</v>
      </c>
      <c r="F184" s="143">
        <v>72</v>
      </c>
      <c r="G184" s="126">
        <v>71</v>
      </c>
      <c r="H184" s="126">
        <v>40</v>
      </c>
      <c r="I184" s="126">
        <f t="shared" si="34"/>
        <v>0</v>
      </c>
      <c r="J184" s="126">
        <v>0</v>
      </c>
      <c r="K184" s="127">
        <f t="shared" si="35"/>
        <v>0</v>
      </c>
      <c r="L184" s="128">
        <v>0</v>
      </c>
      <c r="M184" s="128">
        <v>9999</v>
      </c>
      <c r="N184" s="129"/>
      <c r="O184" s="129"/>
      <c r="P184" s="129"/>
      <c r="Q184" s="129"/>
      <c r="R184" s="129"/>
      <c r="S184" s="129"/>
      <c r="T184" s="129"/>
      <c r="U184" s="129"/>
      <c r="V184" s="130">
        <f t="shared" si="36"/>
        <v>0</v>
      </c>
      <c r="W184" s="130">
        <f t="shared" si="37"/>
        <v>0</v>
      </c>
      <c r="X184" s="130">
        <f t="shared" si="26"/>
        <v>0</v>
      </c>
      <c r="Y184" s="130">
        <f t="shared" si="27"/>
        <v>0</v>
      </c>
      <c r="Z184" s="130">
        <f t="shared" si="28"/>
        <v>0</v>
      </c>
      <c r="AA184" s="131">
        <f t="shared" si="38"/>
        <v>0</v>
      </c>
      <c r="AB184" s="132">
        <f t="shared" si="29"/>
        <v>0</v>
      </c>
      <c r="AC184" s="133">
        <f t="shared" si="30"/>
        <v>0</v>
      </c>
      <c r="AD184" s="133">
        <f t="shared" si="31"/>
        <v>0</v>
      </c>
      <c r="AE184" s="133">
        <f t="shared" si="32"/>
        <v>0</v>
      </c>
      <c r="AF184" s="133">
        <f t="shared" si="33"/>
        <v>0</v>
      </c>
    </row>
    <row r="185" spans="1:32" s="96" customFormat="1" x14ac:dyDescent="0.3">
      <c r="A185" s="122">
        <v>174</v>
      </c>
      <c r="B185" s="137" t="s">
        <v>194</v>
      </c>
      <c r="C185" s="136">
        <v>1</v>
      </c>
      <c r="D185" s="136" t="s">
        <v>732</v>
      </c>
      <c r="E185" s="138" t="s">
        <v>157</v>
      </c>
      <c r="F185" s="143">
        <v>240</v>
      </c>
      <c r="G185" s="126">
        <v>130</v>
      </c>
      <c r="H185" s="126">
        <v>50</v>
      </c>
      <c r="I185" s="126">
        <f t="shared" si="34"/>
        <v>0</v>
      </c>
      <c r="J185" s="126">
        <v>0</v>
      </c>
      <c r="K185" s="127">
        <f t="shared" si="35"/>
        <v>0</v>
      </c>
      <c r="L185" s="128">
        <v>0</v>
      </c>
      <c r="M185" s="128">
        <v>9999</v>
      </c>
      <c r="N185" s="129"/>
      <c r="O185" s="129"/>
      <c r="P185" s="129"/>
      <c r="Q185" s="129"/>
      <c r="R185" s="129"/>
      <c r="S185" s="129"/>
      <c r="T185" s="129"/>
      <c r="U185" s="129"/>
      <c r="V185" s="130">
        <f t="shared" si="36"/>
        <v>0</v>
      </c>
      <c r="W185" s="130">
        <f t="shared" si="37"/>
        <v>0</v>
      </c>
      <c r="X185" s="130">
        <f t="shared" si="26"/>
        <v>0</v>
      </c>
      <c r="Y185" s="130">
        <f t="shared" si="27"/>
        <v>0</v>
      </c>
      <c r="Z185" s="130">
        <f t="shared" si="28"/>
        <v>0</v>
      </c>
      <c r="AA185" s="131">
        <f t="shared" si="38"/>
        <v>0</v>
      </c>
      <c r="AB185" s="132">
        <f t="shared" si="29"/>
        <v>0</v>
      </c>
      <c r="AC185" s="133">
        <f t="shared" si="30"/>
        <v>0</v>
      </c>
      <c r="AD185" s="133">
        <f t="shared" si="31"/>
        <v>0</v>
      </c>
      <c r="AE185" s="133">
        <f t="shared" si="32"/>
        <v>0</v>
      </c>
      <c r="AF185" s="133">
        <f t="shared" si="33"/>
        <v>0</v>
      </c>
    </row>
    <row r="186" spans="1:32" s="96" customFormat="1" x14ac:dyDescent="0.3">
      <c r="A186" s="122">
        <v>175</v>
      </c>
      <c r="B186" s="137" t="s">
        <v>195</v>
      </c>
      <c r="C186" s="136">
        <v>1</v>
      </c>
      <c r="D186" s="136" t="s">
        <v>732</v>
      </c>
      <c r="E186" s="138" t="s">
        <v>157</v>
      </c>
      <c r="F186" s="143">
        <v>350</v>
      </c>
      <c r="G186" s="126">
        <v>360</v>
      </c>
      <c r="H186" s="126">
        <v>150</v>
      </c>
      <c r="I186" s="126">
        <f t="shared" si="34"/>
        <v>0</v>
      </c>
      <c r="J186" s="126">
        <v>0</v>
      </c>
      <c r="K186" s="127">
        <f t="shared" si="35"/>
        <v>0</v>
      </c>
      <c r="L186" s="128">
        <v>0</v>
      </c>
      <c r="M186" s="128">
        <v>9999</v>
      </c>
      <c r="N186" s="129"/>
      <c r="O186" s="129"/>
      <c r="P186" s="129"/>
      <c r="Q186" s="129"/>
      <c r="R186" s="129"/>
      <c r="S186" s="129"/>
      <c r="T186" s="129"/>
      <c r="U186" s="129"/>
      <c r="V186" s="130">
        <f t="shared" si="36"/>
        <v>0</v>
      </c>
      <c r="W186" s="130">
        <f t="shared" si="37"/>
        <v>0</v>
      </c>
      <c r="X186" s="130">
        <f t="shared" si="26"/>
        <v>0</v>
      </c>
      <c r="Y186" s="130">
        <f t="shared" si="27"/>
        <v>0</v>
      </c>
      <c r="Z186" s="130">
        <f t="shared" si="28"/>
        <v>0</v>
      </c>
      <c r="AA186" s="131">
        <f t="shared" si="38"/>
        <v>0</v>
      </c>
      <c r="AB186" s="132">
        <f t="shared" si="29"/>
        <v>0</v>
      </c>
      <c r="AC186" s="133">
        <f t="shared" si="30"/>
        <v>0</v>
      </c>
      <c r="AD186" s="133">
        <f t="shared" si="31"/>
        <v>0</v>
      </c>
      <c r="AE186" s="133">
        <f t="shared" si="32"/>
        <v>0</v>
      </c>
      <c r="AF186" s="133">
        <f t="shared" si="33"/>
        <v>0</v>
      </c>
    </row>
    <row r="187" spans="1:32" s="96" customFormat="1" x14ac:dyDescent="0.3">
      <c r="A187" s="122">
        <v>176</v>
      </c>
      <c r="B187" s="137" t="s">
        <v>196</v>
      </c>
      <c r="C187" s="136">
        <v>1</v>
      </c>
      <c r="D187" s="136" t="s">
        <v>732</v>
      </c>
      <c r="E187" s="138" t="s">
        <v>157</v>
      </c>
      <c r="F187" s="143">
        <v>120</v>
      </c>
      <c r="G187" s="126">
        <v>120</v>
      </c>
      <c r="H187" s="126">
        <v>100</v>
      </c>
      <c r="I187" s="126">
        <f t="shared" si="34"/>
        <v>0</v>
      </c>
      <c r="J187" s="126">
        <v>0</v>
      </c>
      <c r="K187" s="127">
        <f t="shared" si="35"/>
        <v>0</v>
      </c>
      <c r="L187" s="128">
        <v>0</v>
      </c>
      <c r="M187" s="128">
        <v>9999</v>
      </c>
      <c r="N187" s="129"/>
      <c r="O187" s="129"/>
      <c r="P187" s="129"/>
      <c r="Q187" s="129"/>
      <c r="R187" s="129"/>
      <c r="S187" s="129"/>
      <c r="T187" s="129"/>
      <c r="U187" s="129"/>
      <c r="V187" s="130">
        <f t="shared" si="36"/>
        <v>0</v>
      </c>
      <c r="W187" s="130">
        <f t="shared" si="37"/>
        <v>0</v>
      </c>
      <c r="X187" s="130">
        <f t="shared" si="26"/>
        <v>0</v>
      </c>
      <c r="Y187" s="130">
        <f t="shared" si="27"/>
        <v>0</v>
      </c>
      <c r="Z187" s="130">
        <f t="shared" si="28"/>
        <v>0</v>
      </c>
      <c r="AA187" s="131">
        <f t="shared" si="38"/>
        <v>0</v>
      </c>
      <c r="AB187" s="132">
        <f t="shared" si="29"/>
        <v>0</v>
      </c>
      <c r="AC187" s="133">
        <f t="shared" si="30"/>
        <v>0</v>
      </c>
      <c r="AD187" s="133">
        <f t="shared" si="31"/>
        <v>0</v>
      </c>
      <c r="AE187" s="133">
        <f t="shared" si="32"/>
        <v>0</v>
      </c>
      <c r="AF187" s="133">
        <f t="shared" si="33"/>
        <v>0</v>
      </c>
    </row>
    <row r="188" spans="1:32" s="96" customFormat="1" x14ac:dyDescent="0.3">
      <c r="A188" s="122">
        <v>177</v>
      </c>
      <c r="B188" s="137" t="s">
        <v>197</v>
      </c>
      <c r="C188" s="136">
        <v>1</v>
      </c>
      <c r="D188" s="136" t="s">
        <v>691</v>
      </c>
      <c r="E188" s="138" t="s">
        <v>155</v>
      </c>
      <c r="F188" s="21">
        <v>66</v>
      </c>
      <c r="G188" s="126">
        <v>55</v>
      </c>
      <c r="H188" s="126">
        <v>44</v>
      </c>
      <c r="I188" s="126">
        <f t="shared" si="34"/>
        <v>80</v>
      </c>
      <c r="J188" s="126">
        <v>0</v>
      </c>
      <c r="K188" s="127">
        <f t="shared" si="35"/>
        <v>80</v>
      </c>
      <c r="L188" s="128">
        <v>518.95000000000005</v>
      </c>
      <c r="M188" s="128">
        <v>9999</v>
      </c>
      <c r="N188" s="129">
        <v>20</v>
      </c>
      <c r="O188" s="129"/>
      <c r="P188" s="129">
        <v>20</v>
      </c>
      <c r="Q188" s="129"/>
      <c r="R188" s="129">
        <v>20</v>
      </c>
      <c r="S188" s="129"/>
      <c r="T188" s="129">
        <v>20</v>
      </c>
      <c r="U188" s="129"/>
      <c r="V188" s="130">
        <f t="shared" si="36"/>
        <v>41516</v>
      </c>
      <c r="W188" s="130">
        <f t="shared" si="37"/>
        <v>10379</v>
      </c>
      <c r="X188" s="130">
        <f t="shared" si="26"/>
        <v>10379</v>
      </c>
      <c r="Y188" s="130">
        <f t="shared" si="27"/>
        <v>10379</v>
      </c>
      <c r="Z188" s="130">
        <f t="shared" si="28"/>
        <v>10379</v>
      </c>
      <c r="AA188" s="131">
        <f t="shared" si="38"/>
        <v>0</v>
      </c>
      <c r="AB188" s="132">
        <f t="shared" si="29"/>
        <v>0</v>
      </c>
      <c r="AC188" s="133">
        <f t="shared" si="30"/>
        <v>0</v>
      </c>
      <c r="AD188" s="133">
        <f t="shared" si="31"/>
        <v>0</v>
      </c>
      <c r="AE188" s="133">
        <f t="shared" si="32"/>
        <v>0</v>
      </c>
      <c r="AF188" s="133">
        <f t="shared" si="33"/>
        <v>0</v>
      </c>
    </row>
    <row r="189" spans="1:32" s="96" customFormat="1" x14ac:dyDescent="0.3">
      <c r="A189" s="122">
        <v>178</v>
      </c>
      <c r="B189" s="137" t="s">
        <v>198</v>
      </c>
      <c r="C189" s="136">
        <v>1</v>
      </c>
      <c r="D189" s="136" t="s">
        <v>733</v>
      </c>
      <c r="E189" s="138" t="s">
        <v>157</v>
      </c>
      <c r="F189" s="21">
        <v>110</v>
      </c>
      <c r="G189" s="126">
        <v>140</v>
      </c>
      <c r="H189" s="126">
        <v>50</v>
      </c>
      <c r="I189" s="126">
        <f t="shared" si="34"/>
        <v>100</v>
      </c>
      <c r="J189" s="126">
        <v>0</v>
      </c>
      <c r="K189" s="127">
        <f t="shared" si="35"/>
        <v>100</v>
      </c>
      <c r="L189" s="128">
        <v>140</v>
      </c>
      <c r="M189" s="128">
        <v>246.1</v>
      </c>
      <c r="N189" s="129">
        <v>50</v>
      </c>
      <c r="O189" s="129"/>
      <c r="P189" s="129"/>
      <c r="Q189" s="129"/>
      <c r="R189" s="129">
        <v>50</v>
      </c>
      <c r="S189" s="129"/>
      <c r="T189" s="129"/>
      <c r="U189" s="129"/>
      <c r="V189" s="130">
        <f t="shared" si="36"/>
        <v>14000</v>
      </c>
      <c r="W189" s="130">
        <f t="shared" si="37"/>
        <v>7000</v>
      </c>
      <c r="X189" s="130">
        <f t="shared" si="26"/>
        <v>0</v>
      </c>
      <c r="Y189" s="130">
        <f t="shared" si="27"/>
        <v>7000</v>
      </c>
      <c r="Z189" s="130">
        <f t="shared" si="28"/>
        <v>0</v>
      </c>
      <c r="AA189" s="131">
        <f t="shared" si="38"/>
        <v>0</v>
      </c>
      <c r="AB189" s="132">
        <f t="shared" si="29"/>
        <v>0</v>
      </c>
      <c r="AC189" s="133">
        <f t="shared" si="30"/>
        <v>0</v>
      </c>
      <c r="AD189" s="133">
        <f t="shared" si="31"/>
        <v>0</v>
      </c>
      <c r="AE189" s="133">
        <f t="shared" si="32"/>
        <v>0</v>
      </c>
      <c r="AF189" s="133">
        <f t="shared" si="33"/>
        <v>0</v>
      </c>
    </row>
    <row r="190" spans="1:32" s="96" customFormat="1" x14ac:dyDescent="0.3">
      <c r="A190" s="122">
        <v>179</v>
      </c>
      <c r="B190" s="137" t="s">
        <v>199</v>
      </c>
      <c r="C190" s="136">
        <v>1</v>
      </c>
      <c r="D190" s="136" t="s">
        <v>691</v>
      </c>
      <c r="E190" s="138" t="s">
        <v>155</v>
      </c>
      <c r="F190" s="21">
        <v>106</v>
      </c>
      <c r="G190" s="126">
        <v>71</v>
      </c>
      <c r="H190" s="126">
        <v>106</v>
      </c>
      <c r="I190" s="126">
        <f t="shared" si="34"/>
        <v>120</v>
      </c>
      <c r="J190" s="126">
        <v>0</v>
      </c>
      <c r="K190" s="127">
        <f t="shared" si="35"/>
        <v>120</v>
      </c>
      <c r="L190" s="128">
        <v>438.7</v>
      </c>
      <c r="M190" s="128">
        <v>9999</v>
      </c>
      <c r="N190" s="129">
        <v>30</v>
      </c>
      <c r="O190" s="129"/>
      <c r="P190" s="129">
        <v>30</v>
      </c>
      <c r="Q190" s="129"/>
      <c r="R190" s="129">
        <v>30</v>
      </c>
      <c r="S190" s="129"/>
      <c r="T190" s="129">
        <v>30</v>
      </c>
      <c r="U190" s="129"/>
      <c r="V190" s="130">
        <f t="shared" si="36"/>
        <v>52644</v>
      </c>
      <c r="W190" s="130">
        <f t="shared" si="37"/>
        <v>13161</v>
      </c>
      <c r="X190" s="130">
        <f t="shared" si="26"/>
        <v>13161</v>
      </c>
      <c r="Y190" s="130">
        <f t="shared" si="27"/>
        <v>13161</v>
      </c>
      <c r="Z190" s="130">
        <f t="shared" si="28"/>
        <v>13161</v>
      </c>
      <c r="AA190" s="131">
        <f t="shared" si="38"/>
        <v>0</v>
      </c>
      <c r="AB190" s="132">
        <f t="shared" si="29"/>
        <v>0</v>
      </c>
      <c r="AC190" s="133">
        <f t="shared" si="30"/>
        <v>0</v>
      </c>
      <c r="AD190" s="133">
        <f t="shared" si="31"/>
        <v>0</v>
      </c>
      <c r="AE190" s="133">
        <f t="shared" si="32"/>
        <v>0</v>
      </c>
      <c r="AF190" s="133">
        <f t="shared" si="33"/>
        <v>0</v>
      </c>
    </row>
    <row r="191" spans="1:32" s="96" customFormat="1" x14ac:dyDescent="0.3">
      <c r="A191" s="122">
        <v>180</v>
      </c>
      <c r="B191" s="123" t="s">
        <v>200</v>
      </c>
      <c r="C191" s="136">
        <v>1</v>
      </c>
      <c r="D191" s="124" t="s">
        <v>734</v>
      </c>
      <c r="E191" s="138" t="s">
        <v>157</v>
      </c>
      <c r="F191" s="21">
        <v>420</v>
      </c>
      <c r="G191" s="126">
        <v>410</v>
      </c>
      <c r="H191" s="126">
        <v>526</v>
      </c>
      <c r="I191" s="126">
        <f t="shared" si="34"/>
        <v>800</v>
      </c>
      <c r="J191" s="126">
        <v>0</v>
      </c>
      <c r="K191" s="127">
        <f t="shared" si="35"/>
        <v>800</v>
      </c>
      <c r="L191" s="128">
        <v>260</v>
      </c>
      <c r="M191" s="128">
        <v>294.25</v>
      </c>
      <c r="N191" s="129">
        <v>200</v>
      </c>
      <c r="O191" s="129"/>
      <c r="P191" s="129">
        <v>200</v>
      </c>
      <c r="Q191" s="129"/>
      <c r="R191" s="129">
        <v>200</v>
      </c>
      <c r="S191" s="129"/>
      <c r="T191" s="129">
        <v>200</v>
      </c>
      <c r="U191" s="129"/>
      <c r="V191" s="130">
        <f t="shared" si="36"/>
        <v>208000</v>
      </c>
      <c r="W191" s="130">
        <f t="shared" si="37"/>
        <v>52000</v>
      </c>
      <c r="X191" s="130">
        <f t="shared" si="26"/>
        <v>52000</v>
      </c>
      <c r="Y191" s="130">
        <f t="shared" si="27"/>
        <v>52000</v>
      </c>
      <c r="Z191" s="130">
        <f t="shared" si="28"/>
        <v>52000</v>
      </c>
      <c r="AA191" s="131">
        <f t="shared" si="38"/>
        <v>0</v>
      </c>
      <c r="AB191" s="132">
        <f t="shared" si="29"/>
        <v>0</v>
      </c>
      <c r="AC191" s="133">
        <f t="shared" si="30"/>
        <v>0</v>
      </c>
      <c r="AD191" s="133">
        <f t="shared" si="31"/>
        <v>0</v>
      </c>
      <c r="AE191" s="133">
        <f t="shared" si="32"/>
        <v>0</v>
      </c>
      <c r="AF191" s="133">
        <f t="shared" si="33"/>
        <v>0</v>
      </c>
    </row>
    <row r="192" spans="1:32" s="96" customFormat="1" x14ac:dyDescent="0.3">
      <c r="A192" s="122">
        <v>181</v>
      </c>
      <c r="B192" s="137" t="s">
        <v>201</v>
      </c>
      <c r="C192" s="136">
        <v>1</v>
      </c>
      <c r="D192" s="136" t="s">
        <v>733</v>
      </c>
      <c r="E192" s="138" t="s">
        <v>157</v>
      </c>
      <c r="F192" s="21">
        <v>518</v>
      </c>
      <c r="G192" s="126">
        <v>632</v>
      </c>
      <c r="H192" s="126">
        <v>190</v>
      </c>
      <c r="I192" s="126">
        <f t="shared" si="34"/>
        <v>400</v>
      </c>
      <c r="J192" s="126">
        <v>0</v>
      </c>
      <c r="K192" s="127">
        <f t="shared" si="35"/>
        <v>400</v>
      </c>
      <c r="L192" s="128">
        <v>30</v>
      </c>
      <c r="M192" s="128">
        <v>9999</v>
      </c>
      <c r="N192" s="129"/>
      <c r="O192" s="129"/>
      <c r="P192" s="129">
        <v>200</v>
      </c>
      <c r="Q192" s="129"/>
      <c r="R192" s="129"/>
      <c r="S192" s="129"/>
      <c r="T192" s="129">
        <v>200</v>
      </c>
      <c r="U192" s="129"/>
      <c r="V192" s="130">
        <f t="shared" si="36"/>
        <v>12000</v>
      </c>
      <c r="W192" s="130">
        <f t="shared" si="37"/>
        <v>0</v>
      </c>
      <c r="X192" s="130">
        <f t="shared" si="26"/>
        <v>6000</v>
      </c>
      <c r="Y192" s="130">
        <f t="shared" si="27"/>
        <v>0</v>
      </c>
      <c r="Z192" s="130">
        <f t="shared" si="28"/>
        <v>6000</v>
      </c>
      <c r="AA192" s="131">
        <f t="shared" si="38"/>
        <v>0</v>
      </c>
      <c r="AB192" s="132">
        <f t="shared" si="29"/>
        <v>0</v>
      </c>
      <c r="AC192" s="133">
        <f t="shared" si="30"/>
        <v>0</v>
      </c>
      <c r="AD192" s="133">
        <f t="shared" si="31"/>
        <v>0</v>
      </c>
      <c r="AE192" s="133">
        <f t="shared" si="32"/>
        <v>0</v>
      </c>
      <c r="AF192" s="133">
        <f t="shared" si="33"/>
        <v>0</v>
      </c>
    </row>
    <row r="193" spans="1:32" s="96" customFormat="1" x14ac:dyDescent="0.3">
      <c r="A193" s="122">
        <v>182</v>
      </c>
      <c r="B193" s="137" t="s">
        <v>202</v>
      </c>
      <c r="C193" s="136">
        <v>1</v>
      </c>
      <c r="D193" s="136" t="s">
        <v>689</v>
      </c>
      <c r="E193" s="138" t="s">
        <v>155</v>
      </c>
      <c r="F193" s="21">
        <v>0</v>
      </c>
      <c r="G193" s="126">
        <v>0</v>
      </c>
      <c r="H193" s="126">
        <v>0</v>
      </c>
      <c r="I193" s="126">
        <f t="shared" si="34"/>
        <v>0</v>
      </c>
      <c r="J193" s="126">
        <v>0</v>
      </c>
      <c r="K193" s="127">
        <f t="shared" si="35"/>
        <v>0</v>
      </c>
      <c r="L193" s="128">
        <v>31</v>
      </c>
      <c r="M193" s="128">
        <v>9999</v>
      </c>
      <c r="N193" s="129"/>
      <c r="O193" s="129"/>
      <c r="P193" s="129"/>
      <c r="Q193" s="129"/>
      <c r="R193" s="129"/>
      <c r="S193" s="129"/>
      <c r="T193" s="129"/>
      <c r="U193" s="129"/>
      <c r="V193" s="130">
        <f t="shared" si="36"/>
        <v>0</v>
      </c>
      <c r="W193" s="130">
        <f t="shared" si="37"/>
        <v>0</v>
      </c>
      <c r="X193" s="130">
        <f t="shared" si="26"/>
        <v>0</v>
      </c>
      <c r="Y193" s="130">
        <f t="shared" si="27"/>
        <v>0</v>
      </c>
      <c r="Z193" s="130">
        <f t="shared" si="28"/>
        <v>0</v>
      </c>
      <c r="AA193" s="131">
        <f t="shared" si="38"/>
        <v>0</v>
      </c>
      <c r="AB193" s="132">
        <f t="shared" si="29"/>
        <v>0</v>
      </c>
      <c r="AC193" s="133">
        <f t="shared" si="30"/>
        <v>0</v>
      </c>
      <c r="AD193" s="133">
        <f t="shared" si="31"/>
        <v>0</v>
      </c>
      <c r="AE193" s="133">
        <f t="shared" si="32"/>
        <v>0</v>
      </c>
      <c r="AF193" s="133">
        <f t="shared" si="33"/>
        <v>0</v>
      </c>
    </row>
    <row r="194" spans="1:32" s="96" customFormat="1" x14ac:dyDescent="0.3">
      <c r="A194" s="122">
        <v>183</v>
      </c>
      <c r="B194" s="137" t="s">
        <v>203</v>
      </c>
      <c r="C194" s="136">
        <v>1</v>
      </c>
      <c r="D194" s="136" t="s">
        <v>689</v>
      </c>
      <c r="E194" s="138" t="s">
        <v>157</v>
      </c>
      <c r="F194" s="21">
        <v>8</v>
      </c>
      <c r="G194" s="126">
        <v>0</v>
      </c>
      <c r="H194" s="126">
        <v>0</v>
      </c>
      <c r="I194" s="126">
        <f t="shared" si="34"/>
        <v>10</v>
      </c>
      <c r="J194" s="126">
        <v>0</v>
      </c>
      <c r="K194" s="127">
        <f t="shared" si="35"/>
        <v>10</v>
      </c>
      <c r="L194" s="128">
        <v>150</v>
      </c>
      <c r="M194" s="128">
        <v>9999</v>
      </c>
      <c r="N194" s="129">
        <v>10</v>
      </c>
      <c r="O194" s="129"/>
      <c r="P194" s="129"/>
      <c r="Q194" s="129"/>
      <c r="R194" s="129"/>
      <c r="S194" s="129"/>
      <c r="T194" s="129"/>
      <c r="U194" s="129"/>
      <c r="V194" s="130">
        <f t="shared" si="36"/>
        <v>1500</v>
      </c>
      <c r="W194" s="130">
        <f t="shared" si="37"/>
        <v>1500</v>
      </c>
      <c r="X194" s="130">
        <f t="shared" si="26"/>
        <v>0</v>
      </c>
      <c r="Y194" s="130">
        <f t="shared" si="27"/>
        <v>0</v>
      </c>
      <c r="Z194" s="130">
        <f t="shared" si="28"/>
        <v>0</v>
      </c>
      <c r="AA194" s="131">
        <f t="shared" si="38"/>
        <v>0</v>
      </c>
      <c r="AB194" s="132">
        <f t="shared" si="29"/>
        <v>0</v>
      </c>
      <c r="AC194" s="133">
        <f t="shared" si="30"/>
        <v>0</v>
      </c>
      <c r="AD194" s="133">
        <f t="shared" si="31"/>
        <v>0</v>
      </c>
      <c r="AE194" s="133">
        <f t="shared" si="32"/>
        <v>0</v>
      </c>
      <c r="AF194" s="133">
        <f t="shared" si="33"/>
        <v>0</v>
      </c>
    </row>
    <row r="195" spans="1:32" s="96" customFormat="1" x14ac:dyDescent="0.3">
      <c r="A195" s="122">
        <v>184</v>
      </c>
      <c r="B195" s="137" t="s">
        <v>204</v>
      </c>
      <c r="C195" s="136">
        <v>1</v>
      </c>
      <c r="D195" s="136" t="s">
        <v>689</v>
      </c>
      <c r="E195" s="138" t="s">
        <v>155</v>
      </c>
      <c r="F195" s="21">
        <v>29</v>
      </c>
      <c r="G195" s="126">
        <v>0</v>
      </c>
      <c r="H195" s="126">
        <v>0</v>
      </c>
      <c r="I195" s="126">
        <f t="shared" si="34"/>
        <v>0</v>
      </c>
      <c r="J195" s="126">
        <v>0</v>
      </c>
      <c r="K195" s="127">
        <f t="shared" si="35"/>
        <v>0</v>
      </c>
      <c r="L195" s="128">
        <v>15</v>
      </c>
      <c r="M195" s="128" t="s">
        <v>735</v>
      </c>
      <c r="N195" s="129"/>
      <c r="O195" s="129"/>
      <c r="P195" s="129"/>
      <c r="Q195" s="129"/>
      <c r="R195" s="129"/>
      <c r="S195" s="129"/>
      <c r="T195" s="129"/>
      <c r="U195" s="129"/>
      <c r="V195" s="130">
        <f t="shared" si="36"/>
        <v>0</v>
      </c>
      <c r="W195" s="130">
        <f t="shared" si="37"/>
        <v>0</v>
      </c>
      <c r="X195" s="130">
        <f t="shared" si="26"/>
        <v>0</v>
      </c>
      <c r="Y195" s="130">
        <f t="shared" si="27"/>
        <v>0</v>
      </c>
      <c r="Z195" s="130">
        <f t="shared" si="28"/>
        <v>0</v>
      </c>
      <c r="AA195" s="131">
        <f t="shared" si="38"/>
        <v>0</v>
      </c>
      <c r="AB195" s="132">
        <f t="shared" si="29"/>
        <v>0</v>
      </c>
      <c r="AC195" s="133">
        <f t="shared" si="30"/>
        <v>0</v>
      </c>
      <c r="AD195" s="133">
        <f t="shared" si="31"/>
        <v>0</v>
      </c>
      <c r="AE195" s="133">
        <f t="shared" si="32"/>
        <v>0</v>
      </c>
      <c r="AF195" s="133">
        <f t="shared" si="33"/>
        <v>0</v>
      </c>
    </row>
    <row r="196" spans="1:32" s="96" customFormat="1" x14ac:dyDescent="0.3">
      <c r="A196" s="122">
        <v>185</v>
      </c>
      <c r="B196" s="137" t="s">
        <v>205</v>
      </c>
      <c r="C196" s="136">
        <v>1</v>
      </c>
      <c r="D196" s="136" t="s">
        <v>689</v>
      </c>
      <c r="E196" s="138" t="s">
        <v>155</v>
      </c>
      <c r="F196" s="21">
        <v>30</v>
      </c>
      <c r="G196" s="126">
        <v>0</v>
      </c>
      <c r="H196" s="126">
        <v>0</v>
      </c>
      <c r="I196" s="126">
        <f t="shared" si="34"/>
        <v>20</v>
      </c>
      <c r="J196" s="126">
        <v>0</v>
      </c>
      <c r="K196" s="127">
        <f t="shared" si="35"/>
        <v>20</v>
      </c>
      <c r="L196" s="128">
        <v>6</v>
      </c>
      <c r="M196" s="128" t="s">
        <v>735</v>
      </c>
      <c r="N196" s="129">
        <v>20</v>
      </c>
      <c r="O196" s="129"/>
      <c r="P196" s="129"/>
      <c r="Q196" s="129"/>
      <c r="R196" s="129"/>
      <c r="S196" s="129"/>
      <c r="T196" s="129"/>
      <c r="U196" s="129"/>
      <c r="V196" s="130">
        <f t="shared" si="36"/>
        <v>120</v>
      </c>
      <c r="W196" s="130">
        <f t="shared" si="37"/>
        <v>120</v>
      </c>
      <c r="X196" s="130">
        <f t="shared" si="26"/>
        <v>0</v>
      </c>
      <c r="Y196" s="130">
        <f t="shared" si="27"/>
        <v>0</v>
      </c>
      <c r="Z196" s="130">
        <f t="shared" si="28"/>
        <v>0</v>
      </c>
      <c r="AA196" s="131">
        <f t="shared" si="38"/>
        <v>0</v>
      </c>
      <c r="AB196" s="132">
        <f t="shared" si="29"/>
        <v>0</v>
      </c>
      <c r="AC196" s="133">
        <f t="shared" si="30"/>
        <v>0</v>
      </c>
      <c r="AD196" s="133">
        <f t="shared" si="31"/>
        <v>0</v>
      </c>
      <c r="AE196" s="133">
        <f t="shared" si="32"/>
        <v>0</v>
      </c>
      <c r="AF196" s="133">
        <f t="shared" si="33"/>
        <v>0</v>
      </c>
    </row>
    <row r="197" spans="1:32" s="96" customFormat="1" x14ac:dyDescent="0.3">
      <c r="A197" s="122">
        <v>186</v>
      </c>
      <c r="B197" s="137" t="s">
        <v>206</v>
      </c>
      <c r="C197" s="136">
        <v>1</v>
      </c>
      <c r="D197" s="136" t="s">
        <v>689</v>
      </c>
      <c r="E197" s="138" t="s">
        <v>155</v>
      </c>
      <c r="F197" s="21">
        <v>20</v>
      </c>
      <c r="G197" s="126">
        <v>0</v>
      </c>
      <c r="H197" s="126">
        <v>0</v>
      </c>
      <c r="I197" s="126">
        <f t="shared" si="34"/>
        <v>20</v>
      </c>
      <c r="J197" s="126">
        <v>0</v>
      </c>
      <c r="K197" s="127">
        <f t="shared" si="35"/>
        <v>20</v>
      </c>
      <c r="L197" s="128">
        <v>6</v>
      </c>
      <c r="M197" s="128" t="s">
        <v>735</v>
      </c>
      <c r="N197" s="129">
        <v>20</v>
      </c>
      <c r="O197" s="129"/>
      <c r="P197" s="129"/>
      <c r="Q197" s="129"/>
      <c r="R197" s="129"/>
      <c r="S197" s="129"/>
      <c r="T197" s="129"/>
      <c r="U197" s="129"/>
      <c r="V197" s="130">
        <f t="shared" si="36"/>
        <v>120</v>
      </c>
      <c r="W197" s="130">
        <f t="shared" si="37"/>
        <v>120</v>
      </c>
      <c r="X197" s="130">
        <f t="shared" si="26"/>
        <v>0</v>
      </c>
      <c r="Y197" s="130">
        <f t="shared" si="27"/>
        <v>0</v>
      </c>
      <c r="Z197" s="130">
        <f t="shared" si="28"/>
        <v>0</v>
      </c>
      <c r="AA197" s="131">
        <f t="shared" si="38"/>
        <v>0</v>
      </c>
      <c r="AB197" s="132">
        <f t="shared" si="29"/>
        <v>0</v>
      </c>
      <c r="AC197" s="133">
        <f t="shared" si="30"/>
        <v>0</v>
      </c>
      <c r="AD197" s="133">
        <f t="shared" si="31"/>
        <v>0</v>
      </c>
      <c r="AE197" s="133">
        <f t="shared" si="32"/>
        <v>0</v>
      </c>
      <c r="AF197" s="133">
        <f t="shared" si="33"/>
        <v>0</v>
      </c>
    </row>
    <row r="198" spans="1:32" s="96" customFormat="1" x14ac:dyDescent="0.3">
      <c r="A198" s="122">
        <v>187</v>
      </c>
      <c r="B198" s="137" t="s">
        <v>207</v>
      </c>
      <c r="C198" s="136">
        <v>1</v>
      </c>
      <c r="D198" s="136" t="s">
        <v>736</v>
      </c>
      <c r="E198" s="138"/>
      <c r="F198" s="21"/>
      <c r="G198" s="126">
        <v>280</v>
      </c>
      <c r="H198" s="126">
        <v>165</v>
      </c>
      <c r="I198" s="126">
        <f t="shared" si="34"/>
        <v>240</v>
      </c>
      <c r="J198" s="126">
        <v>0</v>
      </c>
      <c r="K198" s="127">
        <f t="shared" si="35"/>
        <v>240</v>
      </c>
      <c r="L198" s="128">
        <v>18</v>
      </c>
      <c r="M198" s="128">
        <v>9999</v>
      </c>
      <c r="N198" s="129">
        <v>120</v>
      </c>
      <c r="O198" s="129"/>
      <c r="P198" s="129"/>
      <c r="Q198" s="129"/>
      <c r="R198" s="129">
        <v>120</v>
      </c>
      <c r="S198" s="129"/>
      <c r="T198" s="129"/>
      <c r="U198" s="129"/>
      <c r="V198" s="130">
        <f t="shared" si="36"/>
        <v>4320</v>
      </c>
      <c r="W198" s="130">
        <f t="shared" si="37"/>
        <v>2160</v>
      </c>
      <c r="X198" s="130">
        <f t="shared" si="26"/>
        <v>0</v>
      </c>
      <c r="Y198" s="130">
        <f t="shared" si="27"/>
        <v>2160</v>
      </c>
      <c r="Z198" s="130">
        <f t="shared" si="28"/>
        <v>0</v>
      </c>
      <c r="AA198" s="131">
        <f t="shared" si="38"/>
        <v>0</v>
      </c>
      <c r="AB198" s="132">
        <f t="shared" si="29"/>
        <v>0</v>
      </c>
      <c r="AC198" s="133">
        <f t="shared" si="30"/>
        <v>0</v>
      </c>
      <c r="AD198" s="133">
        <f t="shared" si="31"/>
        <v>0</v>
      </c>
      <c r="AE198" s="133">
        <f t="shared" si="32"/>
        <v>0</v>
      </c>
      <c r="AF198" s="133">
        <f t="shared" si="33"/>
        <v>0</v>
      </c>
    </row>
    <row r="199" spans="1:32" s="96" customFormat="1" x14ac:dyDescent="0.3">
      <c r="A199" s="122">
        <v>188</v>
      </c>
      <c r="B199" s="137" t="s">
        <v>208</v>
      </c>
      <c r="C199" s="136">
        <v>1</v>
      </c>
      <c r="D199" s="136" t="s">
        <v>737</v>
      </c>
      <c r="E199" s="138" t="s">
        <v>130</v>
      </c>
      <c r="F199" s="21">
        <v>160</v>
      </c>
      <c r="G199" s="126">
        <v>10</v>
      </c>
      <c r="H199" s="126">
        <v>0</v>
      </c>
      <c r="I199" s="126">
        <f t="shared" si="34"/>
        <v>0</v>
      </c>
      <c r="J199" s="126">
        <v>0</v>
      </c>
      <c r="K199" s="127">
        <f t="shared" si="35"/>
        <v>0</v>
      </c>
      <c r="L199" s="128">
        <v>31</v>
      </c>
      <c r="M199" s="128">
        <v>9999</v>
      </c>
      <c r="N199" s="129"/>
      <c r="O199" s="129"/>
      <c r="P199" s="129"/>
      <c r="Q199" s="129"/>
      <c r="R199" s="129"/>
      <c r="S199" s="129"/>
      <c r="T199" s="129"/>
      <c r="U199" s="129"/>
      <c r="V199" s="130">
        <f t="shared" si="36"/>
        <v>0</v>
      </c>
      <c r="W199" s="130">
        <f t="shared" si="37"/>
        <v>0</v>
      </c>
      <c r="X199" s="130">
        <f t="shared" si="26"/>
        <v>0</v>
      </c>
      <c r="Y199" s="130">
        <f t="shared" si="27"/>
        <v>0</v>
      </c>
      <c r="Z199" s="130">
        <f t="shared" si="28"/>
        <v>0</v>
      </c>
      <c r="AA199" s="131">
        <f t="shared" si="38"/>
        <v>0</v>
      </c>
      <c r="AB199" s="132">
        <f t="shared" si="29"/>
        <v>0</v>
      </c>
      <c r="AC199" s="133">
        <f t="shared" si="30"/>
        <v>0</v>
      </c>
      <c r="AD199" s="133">
        <f t="shared" si="31"/>
        <v>0</v>
      </c>
      <c r="AE199" s="133">
        <f t="shared" si="32"/>
        <v>0</v>
      </c>
      <c r="AF199" s="133">
        <f t="shared" si="33"/>
        <v>0</v>
      </c>
    </row>
    <row r="200" spans="1:32" s="96" customFormat="1" x14ac:dyDescent="0.3">
      <c r="A200" s="122">
        <v>189</v>
      </c>
      <c r="B200" s="137" t="s">
        <v>209</v>
      </c>
      <c r="C200" s="136">
        <v>1</v>
      </c>
      <c r="D200" s="136" t="s">
        <v>737</v>
      </c>
      <c r="E200" s="138" t="s">
        <v>130</v>
      </c>
      <c r="F200" s="21">
        <v>450</v>
      </c>
      <c r="G200" s="126">
        <v>480</v>
      </c>
      <c r="H200" s="126">
        <v>0</v>
      </c>
      <c r="I200" s="126">
        <f t="shared" si="34"/>
        <v>80</v>
      </c>
      <c r="J200" s="126">
        <v>0</v>
      </c>
      <c r="K200" s="127">
        <f t="shared" si="35"/>
        <v>80</v>
      </c>
      <c r="L200" s="128">
        <v>31</v>
      </c>
      <c r="M200" s="128">
        <v>9999</v>
      </c>
      <c r="N200" s="129"/>
      <c r="O200" s="129"/>
      <c r="P200" s="129">
        <v>40</v>
      </c>
      <c r="Q200" s="129"/>
      <c r="R200" s="129"/>
      <c r="S200" s="129"/>
      <c r="T200" s="129">
        <v>40</v>
      </c>
      <c r="U200" s="129"/>
      <c r="V200" s="130">
        <f t="shared" si="36"/>
        <v>2480</v>
      </c>
      <c r="W200" s="130">
        <f t="shared" si="37"/>
        <v>0</v>
      </c>
      <c r="X200" s="130">
        <f t="shared" si="26"/>
        <v>1240</v>
      </c>
      <c r="Y200" s="130">
        <f t="shared" si="27"/>
        <v>0</v>
      </c>
      <c r="Z200" s="130">
        <f t="shared" si="28"/>
        <v>1240</v>
      </c>
      <c r="AA200" s="131">
        <f t="shared" si="38"/>
        <v>0</v>
      </c>
      <c r="AB200" s="132">
        <f t="shared" si="29"/>
        <v>0</v>
      </c>
      <c r="AC200" s="133">
        <f t="shared" si="30"/>
        <v>0</v>
      </c>
      <c r="AD200" s="133">
        <f t="shared" si="31"/>
        <v>0</v>
      </c>
      <c r="AE200" s="133">
        <f t="shared" si="32"/>
        <v>0</v>
      </c>
      <c r="AF200" s="133">
        <f t="shared" si="33"/>
        <v>0</v>
      </c>
    </row>
    <row r="201" spans="1:32" s="96" customFormat="1" x14ac:dyDescent="0.3">
      <c r="A201" s="122">
        <v>190</v>
      </c>
      <c r="B201" s="137" t="s">
        <v>210</v>
      </c>
      <c r="C201" s="136">
        <v>1</v>
      </c>
      <c r="D201" s="136" t="s">
        <v>737</v>
      </c>
      <c r="E201" s="138" t="s">
        <v>130</v>
      </c>
      <c r="F201" s="21">
        <v>380</v>
      </c>
      <c r="G201" s="126">
        <v>400</v>
      </c>
      <c r="H201" s="126">
        <v>0</v>
      </c>
      <c r="I201" s="126">
        <f t="shared" si="34"/>
        <v>20</v>
      </c>
      <c r="J201" s="126">
        <v>0</v>
      </c>
      <c r="K201" s="127">
        <f t="shared" si="35"/>
        <v>20</v>
      </c>
      <c r="L201" s="128">
        <v>26</v>
      </c>
      <c r="M201" s="128">
        <v>9999</v>
      </c>
      <c r="N201" s="129"/>
      <c r="O201" s="129"/>
      <c r="P201" s="129">
        <v>20</v>
      </c>
      <c r="Q201" s="129"/>
      <c r="R201" s="129"/>
      <c r="S201" s="129"/>
      <c r="T201" s="129"/>
      <c r="U201" s="129"/>
      <c r="V201" s="130">
        <f t="shared" si="36"/>
        <v>520</v>
      </c>
      <c r="W201" s="130">
        <f t="shared" si="37"/>
        <v>0</v>
      </c>
      <c r="X201" s="130">
        <f t="shared" si="26"/>
        <v>520</v>
      </c>
      <c r="Y201" s="130">
        <f t="shared" si="27"/>
        <v>0</v>
      </c>
      <c r="Z201" s="130">
        <f t="shared" si="28"/>
        <v>0</v>
      </c>
      <c r="AA201" s="131">
        <f t="shared" si="38"/>
        <v>0</v>
      </c>
      <c r="AB201" s="132">
        <f t="shared" si="29"/>
        <v>0</v>
      </c>
      <c r="AC201" s="133">
        <f t="shared" si="30"/>
        <v>0</v>
      </c>
      <c r="AD201" s="133">
        <f t="shared" si="31"/>
        <v>0</v>
      </c>
      <c r="AE201" s="133">
        <f t="shared" si="32"/>
        <v>0</v>
      </c>
      <c r="AF201" s="133">
        <f t="shared" si="33"/>
        <v>0</v>
      </c>
    </row>
    <row r="202" spans="1:32" s="96" customFormat="1" x14ac:dyDescent="0.3">
      <c r="A202" s="97">
        <v>191</v>
      </c>
      <c r="B202" s="137" t="s">
        <v>211</v>
      </c>
      <c r="C202" s="136">
        <v>1</v>
      </c>
      <c r="D202" s="136" t="s">
        <v>737</v>
      </c>
      <c r="E202" s="138" t="s">
        <v>130</v>
      </c>
      <c r="F202" s="21">
        <v>20</v>
      </c>
      <c r="G202" s="126">
        <v>20</v>
      </c>
      <c r="H202" s="126">
        <v>0</v>
      </c>
      <c r="I202" s="126">
        <f t="shared" si="34"/>
        <v>10</v>
      </c>
      <c r="J202" s="126">
        <v>0</v>
      </c>
      <c r="K202" s="127">
        <f t="shared" si="35"/>
        <v>10</v>
      </c>
      <c r="L202" s="128">
        <v>26.5</v>
      </c>
      <c r="M202" s="128">
        <v>9999</v>
      </c>
      <c r="N202" s="129"/>
      <c r="O202" s="129"/>
      <c r="P202" s="129">
        <v>10</v>
      </c>
      <c r="Q202" s="129"/>
      <c r="R202" s="129"/>
      <c r="S202" s="129"/>
      <c r="T202" s="129"/>
      <c r="U202" s="129"/>
      <c r="V202" s="130">
        <f t="shared" si="36"/>
        <v>265</v>
      </c>
      <c r="W202" s="130">
        <f t="shared" si="37"/>
        <v>0</v>
      </c>
      <c r="X202" s="130">
        <f t="shared" si="26"/>
        <v>265</v>
      </c>
      <c r="Y202" s="130">
        <f t="shared" si="27"/>
        <v>0</v>
      </c>
      <c r="Z202" s="130">
        <f t="shared" si="28"/>
        <v>0</v>
      </c>
      <c r="AA202" s="131">
        <f t="shared" si="38"/>
        <v>0</v>
      </c>
      <c r="AB202" s="132">
        <f t="shared" si="29"/>
        <v>0</v>
      </c>
      <c r="AC202" s="133">
        <f t="shared" si="30"/>
        <v>0</v>
      </c>
      <c r="AD202" s="133">
        <f t="shared" si="31"/>
        <v>0</v>
      </c>
      <c r="AE202" s="133">
        <f t="shared" si="32"/>
        <v>0</v>
      </c>
      <c r="AF202" s="133">
        <f t="shared" si="33"/>
        <v>0</v>
      </c>
    </row>
    <row r="203" spans="1:32" s="96" customFormat="1" x14ac:dyDescent="0.3">
      <c r="A203" s="97">
        <v>192</v>
      </c>
      <c r="B203" s="137" t="s">
        <v>212</v>
      </c>
      <c r="C203" s="136">
        <v>1</v>
      </c>
      <c r="D203" s="136" t="s">
        <v>737</v>
      </c>
      <c r="E203" s="138" t="s">
        <v>130</v>
      </c>
      <c r="F203" s="21">
        <v>40</v>
      </c>
      <c r="G203" s="126">
        <v>20</v>
      </c>
      <c r="H203" s="126">
        <v>0</v>
      </c>
      <c r="I203" s="126">
        <f t="shared" si="34"/>
        <v>10</v>
      </c>
      <c r="J203" s="126">
        <v>0</v>
      </c>
      <c r="K203" s="127">
        <f t="shared" si="35"/>
        <v>10</v>
      </c>
      <c r="L203" s="128">
        <v>26.5</v>
      </c>
      <c r="M203" s="128">
        <v>9999</v>
      </c>
      <c r="N203" s="129"/>
      <c r="O203" s="129"/>
      <c r="P203" s="129">
        <v>10</v>
      </c>
      <c r="Q203" s="129"/>
      <c r="R203" s="129"/>
      <c r="S203" s="129"/>
      <c r="T203" s="129"/>
      <c r="U203" s="129"/>
      <c r="V203" s="130">
        <f t="shared" si="36"/>
        <v>265</v>
      </c>
      <c r="W203" s="130">
        <f t="shared" si="37"/>
        <v>0</v>
      </c>
      <c r="X203" s="130">
        <f t="shared" ref="X203:X222" si="39">P203*L203</f>
        <v>265</v>
      </c>
      <c r="Y203" s="130">
        <f t="shared" ref="Y203:Y265" si="40">R203*L203</f>
        <v>0</v>
      </c>
      <c r="Z203" s="130">
        <f t="shared" ref="Z203:Z222" si="41">T203*L203</f>
        <v>0</v>
      </c>
      <c r="AA203" s="131">
        <f t="shared" si="38"/>
        <v>0</v>
      </c>
      <c r="AB203" s="132">
        <f t="shared" ref="AB203:AB265" si="42">AA203*L203</f>
        <v>0</v>
      </c>
      <c r="AC203" s="133">
        <f t="shared" ref="AC203:AC265" si="43">O203*L203</f>
        <v>0</v>
      </c>
      <c r="AD203" s="133">
        <f t="shared" ref="AD203:AD265" si="44">Q203*L203</f>
        <v>0</v>
      </c>
      <c r="AE203" s="133">
        <f t="shared" ref="AE203:AE265" si="45">S203*L203</f>
        <v>0</v>
      </c>
      <c r="AF203" s="133">
        <f t="shared" ref="AF203:AF265" si="46">U203*L203</f>
        <v>0</v>
      </c>
    </row>
    <row r="204" spans="1:32" s="96" customFormat="1" x14ac:dyDescent="0.3">
      <c r="A204" s="122">
        <v>193</v>
      </c>
      <c r="B204" s="137" t="s">
        <v>213</v>
      </c>
      <c r="C204" s="136">
        <v>1</v>
      </c>
      <c r="D204" s="136" t="s">
        <v>737</v>
      </c>
      <c r="E204" s="138" t="s">
        <v>130</v>
      </c>
      <c r="F204" s="21">
        <v>850</v>
      </c>
      <c r="G204" s="126">
        <v>325</v>
      </c>
      <c r="H204" s="126">
        <v>5</v>
      </c>
      <c r="I204" s="126">
        <f t="shared" ref="I204:I267" si="47">(N204+P204+R204+T204)</f>
        <v>120</v>
      </c>
      <c r="J204" s="126">
        <v>0</v>
      </c>
      <c r="K204" s="127">
        <f t="shared" ref="K204:K267" si="48">I204-J204</f>
        <v>120</v>
      </c>
      <c r="L204" s="128">
        <v>13.91</v>
      </c>
      <c r="M204" s="128">
        <v>9999</v>
      </c>
      <c r="N204" s="129"/>
      <c r="O204" s="129"/>
      <c r="P204" s="129">
        <v>60</v>
      </c>
      <c r="Q204" s="129"/>
      <c r="R204" s="129"/>
      <c r="S204" s="129"/>
      <c r="T204" s="129">
        <v>60</v>
      </c>
      <c r="U204" s="129"/>
      <c r="V204" s="130">
        <f t="shared" ref="V204:V267" si="49">W204+X204+Y204+Z204</f>
        <v>1669.2</v>
      </c>
      <c r="W204" s="130">
        <f t="shared" ref="W204:W267" si="50">N204*L204</f>
        <v>0</v>
      </c>
      <c r="X204" s="130">
        <f t="shared" si="39"/>
        <v>834.6</v>
      </c>
      <c r="Y204" s="130">
        <f t="shared" si="40"/>
        <v>0</v>
      </c>
      <c r="Z204" s="130">
        <f t="shared" si="41"/>
        <v>834.6</v>
      </c>
      <c r="AA204" s="131">
        <f t="shared" ref="AA204:AA267" si="51">O204+Q204+S204+U204</f>
        <v>0</v>
      </c>
      <c r="AB204" s="132">
        <f t="shared" si="42"/>
        <v>0</v>
      </c>
      <c r="AC204" s="133">
        <f t="shared" si="43"/>
        <v>0</v>
      </c>
      <c r="AD204" s="133">
        <f t="shared" si="44"/>
        <v>0</v>
      </c>
      <c r="AE204" s="133">
        <f t="shared" si="45"/>
        <v>0</v>
      </c>
      <c r="AF204" s="133">
        <f t="shared" si="46"/>
        <v>0</v>
      </c>
    </row>
    <row r="205" spans="1:32" s="96" customFormat="1" x14ac:dyDescent="0.3">
      <c r="A205" s="122">
        <v>194</v>
      </c>
      <c r="B205" s="137" t="s">
        <v>214</v>
      </c>
      <c r="C205" s="136">
        <v>1</v>
      </c>
      <c r="D205" s="136" t="s">
        <v>737</v>
      </c>
      <c r="E205" s="138" t="s">
        <v>130</v>
      </c>
      <c r="F205" s="21">
        <v>0</v>
      </c>
      <c r="G205" s="126">
        <v>38</v>
      </c>
      <c r="H205" s="126">
        <v>0</v>
      </c>
      <c r="I205" s="126">
        <f t="shared" si="47"/>
        <v>0</v>
      </c>
      <c r="J205" s="126">
        <v>0</v>
      </c>
      <c r="K205" s="127">
        <f t="shared" si="48"/>
        <v>0</v>
      </c>
      <c r="L205" s="128">
        <v>31</v>
      </c>
      <c r="M205" s="128">
        <v>9999</v>
      </c>
      <c r="N205" s="129"/>
      <c r="O205" s="129"/>
      <c r="P205" s="129"/>
      <c r="Q205" s="129"/>
      <c r="R205" s="129"/>
      <c r="S205" s="129"/>
      <c r="T205" s="129"/>
      <c r="U205" s="129"/>
      <c r="V205" s="130">
        <f t="shared" si="49"/>
        <v>0</v>
      </c>
      <c r="W205" s="130">
        <f t="shared" si="50"/>
        <v>0</v>
      </c>
      <c r="X205" s="130">
        <f t="shared" si="39"/>
        <v>0</v>
      </c>
      <c r="Y205" s="130">
        <f t="shared" si="40"/>
        <v>0</v>
      </c>
      <c r="Z205" s="130">
        <f t="shared" si="41"/>
        <v>0</v>
      </c>
      <c r="AA205" s="131">
        <f t="shared" si="51"/>
        <v>0</v>
      </c>
      <c r="AB205" s="132">
        <f t="shared" si="42"/>
        <v>0</v>
      </c>
      <c r="AC205" s="133">
        <f t="shared" si="43"/>
        <v>0</v>
      </c>
      <c r="AD205" s="133">
        <f t="shared" si="44"/>
        <v>0</v>
      </c>
      <c r="AE205" s="133">
        <f t="shared" si="45"/>
        <v>0</v>
      </c>
      <c r="AF205" s="133">
        <f t="shared" si="46"/>
        <v>0</v>
      </c>
    </row>
    <row r="206" spans="1:32" s="96" customFormat="1" x14ac:dyDescent="0.3">
      <c r="A206" s="122">
        <v>195</v>
      </c>
      <c r="B206" s="137" t="s">
        <v>215</v>
      </c>
      <c r="C206" s="136">
        <v>1</v>
      </c>
      <c r="D206" s="136" t="s">
        <v>737</v>
      </c>
      <c r="E206" s="138" t="s">
        <v>130</v>
      </c>
      <c r="F206" s="21">
        <v>0</v>
      </c>
      <c r="G206" s="126">
        <v>51</v>
      </c>
      <c r="H206" s="126">
        <v>39</v>
      </c>
      <c r="I206" s="126">
        <f t="shared" si="47"/>
        <v>10</v>
      </c>
      <c r="J206" s="126">
        <v>0</v>
      </c>
      <c r="K206" s="127">
        <f t="shared" si="48"/>
        <v>10</v>
      </c>
      <c r="L206" s="128">
        <v>44</v>
      </c>
      <c r="M206" s="128">
        <v>9999</v>
      </c>
      <c r="N206" s="129">
        <v>10</v>
      </c>
      <c r="O206" s="129"/>
      <c r="P206" s="129"/>
      <c r="Q206" s="129"/>
      <c r="R206" s="129"/>
      <c r="S206" s="129"/>
      <c r="T206" s="129"/>
      <c r="U206" s="129"/>
      <c r="V206" s="130">
        <f t="shared" si="49"/>
        <v>440</v>
      </c>
      <c r="W206" s="130">
        <f t="shared" si="50"/>
        <v>440</v>
      </c>
      <c r="X206" s="130">
        <f t="shared" si="39"/>
        <v>0</v>
      </c>
      <c r="Y206" s="130">
        <f t="shared" si="40"/>
        <v>0</v>
      </c>
      <c r="Z206" s="130">
        <f t="shared" si="41"/>
        <v>0</v>
      </c>
      <c r="AA206" s="131">
        <f t="shared" si="51"/>
        <v>0</v>
      </c>
      <c r="AB206" s="132">
        <f t="shared" si="42"/>
        <v>0</v>
      </c>
      <c r="AC206" s="133">
        <f t="shared" si="43"/>
        <v>0</v>
      </c>
      <c r="AD206" s="133">
        <f t="shared" si="44"/>
        <v>0</v>
      </c>
      <c r="AE206" s="133">
        <f t="shared" si="45"/>
        <v>0</v>
      </c>
      <c r="AF206" s="133">
        <f t="shared" si="46"/>
        <v>0</v>
      </c>
    </row>
    <row r="207" spans="1:32" s="96" customFormat="1" x14ac:dyDescent="0.3">
      <c r="A207" s="122">
        <v>196</v>
      </c>
      <c r="B207" s="137" t="s">
        <v>216</v>
      </c>
      <c r="C207" s="136">
        <v>100</v>
      </c>
      <c r="D207" s="136" t="s">
        <v>738</v>
      </c>
      <c r="E207" s="138" t="s">
        <v>24</v>
      </c>
      <c r="F207" s="21">
        <v>39</v>
      </c>
      <c r="G207" s="126">
        <v>29</v>
      </c>
      <c r="H207" s="126">
        <v>7</v>
      </c>
      <c r="I207" s="126">
        <f t="shared" si="47"/>
        <v>10</v>
      </c>
      <c r="J207" s="126">
        <v>0</v>
      </c>
      <c r="K207" s="127">
        <f t="shared" si="48"/>
        <v>10</v>
      </c>
      <c r="L207" s="128">
        <v>425</v>
      </c>
      <c r="M207" s="128">
        <v>9999</v>
      </c>
      <c r="N207" s="129"/>
      <c r="O207" s="129"/>
      <c r="P207" s="129">
        <v>5</v>
      </c>
      <c r="Q207" s="129"/>
      <c r="R207" s="129"/>
      <c r="S207" s="129"/>
      <c r="T207" s="129">
        <v>5</v>
      </c>
      <c r="U207" s="129"/>
      <c r="V207" s="130">
        <f t="shared" si="49"/>
        <v>4250</v>
      </c>
      <c r="W207" s="130">
        <f t="shared" si="50"/>
        <v>0</v>
      </c>
      <c r="X207" s="130">
        <f t="shared" si="39"/>
        <v>2125</v>
      </c>
      <c r="Y207" s="130">
        <f t="shared" si="40"/>
        <v>0</v>
      </c>
      <c r="Z207" s="130">
        <f t="shared" si="41"/>
        <v>2125</v>
      </c>
      <c r="AA207" s="131">
        <f t="shared" si="51"/>
        <v>0</v>
      </c>
      <c r="AB207" s="132">
        <f t="shared" si="42"/>
        <v>0</v>
      </c>
      <c r="AC207" s="133">
        <f t="shared" si="43"/>
        <v>0</v>
      </c>
      <c r="AD207" s="133">
        <f t="shared" si="44"/>
        <v>0</v>
      </c>
      <c r="AE207" s="133">
        <f t="shared" si="45"/>
        <v>0</v>
      </c>
      <c r="AF207" s="133">
        <f t="shared" si="46"/>
        <v>0</v>
      </c>
    </row>
    <row r="208" spans="1:32" s="96" customFormat="1" x14ac:dyDescent="0.3">
      <c r="A208" s="122">
        <v>197</v>
      </c>
      <c r="B208" s="137" t="s">
        <v>217</v>
      </c>
      <c r="C208" s="136">
        <v>1</v>
      </c>
      <c r="D208" s="136" t="s">
        <v>737</v>
      </c>
      <c r="E208" s="138" t="s">
        <v>130</v>
      </c>
      <c r="F208" s="21">
        <v>280</v>
      </c>
      <c r="G208" s="126">
        <v>140</v>
      </c>
      <c r="H208" s="126">
        <v>20</v>
      </c>
      <c r="I208" s="126">
        <f t="shared" si="47"/>
        <v>80</v>
      </c>
      <c r="J208" s="126">
        <v>0</v>
      </c>
      <c r="K208" s="127">
        <f t="shared" si="48"/>
        <v>80</v>
      </c>
      <c r="L208" s="128">
        <v>13.91</v>
      </c>
      <c r="M208" s="128">
        <v>9999</v>
      </c>
      <c r="N208" s="129"/>
      <c r="O208" s="129"/>
      <c r="P208" s="129">
        <v>40</v>
      </c>
      <c r="Q208" s="129"/>
      <c r="R208" s="129"/>
      <c r="S208" s="129"/>
      <c r="T208" s="129">
        <v>40</v>
      </c>
      <c r="U208" s="129"/>
      <c r="V208" s="130">
        <f t="shared" si="49"/>
        <v>1112.8</v>
      </c>
      <c r="W208" s="130">
        <f t="shared" si="50"/>
        <v>0</v>
      </c>
      <c r="X208" s="130">
        <f t="shared" si="39"/>
        <v>556.4</v>
      </c>
      <c r="Y208" s="130">
        <f t="shared" si="40"/>
        <v>0</v>
      </c>
      <c r="Z208" s="130">
        <f t="shared" si="41"/>
        <v>556.4</v>
      </c>
      <c r="AA208" s="131">
        <f t="shared" si="51"/>
        <v>0</v>
      </c>
      <c r="AB208" s="132">
        <f t="shared" si="42"/>
        <v>0</v>
      </c>
      <c r="AC208" s="133">
        <f t="shared" si="43"/>
        <v>0</v>
      </c>
      <c r="AD208" s="133">
        <f t="shared" si="44"/>
        <v>0</v>
      </c>
      <c r="AE208" s="133">
        <f t="shared" si="45"/>
        <v>0</v>
      </c>
      <c r="AF208" s="133">
        <f t="shared" si="46"/>
        <v>0</v>
      </c>
    </row>
    <row r="209" spans="1:32" s="96" customFormat="1" x14ac:dyDescent="0.3">
      <c r="A209" s="122">
        <v>198</v>
      </c>
      <c r="B209" s="123" t="s">
        <v>218</v>
      </c>
      <c r="C209" s="124">
        <v>1</v>
      </c>
      <c r="D209" s="124" t="s">
        <v>737</v>
      </c>
      <c r="E209" s="138" t="s">
        <v>130</v>
      </c>
      <c r="F209" s="21">
        <v>327</v>
      </c>
      <c r="G209" s="126">
        <v>240</v>
      </c>
      <c r="H209" s="126">
        <v>0</v>
      </c>
      <c r="I209" s="126">
        <f t="shared" si="47"/>
        <v>100</v>
      </c>
      <c r="J209" s="126">
        <v>0</v>
      </c>
      <c r="K209" s="127">
        <f t="shared" si="48"/>
        <v>100</v>
      </c>
      <c r="L209" s="128">
        <v>31</v>
      </c>
      <c r="M209" s="128">
        <v>9999</v>
      </c>
      <c r="N209" s="129"/>
      <c r="O209" s="129"/>
      <c r="P209" s="129">
        <v>50</v>
      </c>
      <c r="Q209" s="129"/>
      <c r="R209" s="129"/>
      <c r="S209" s="129"/>
      <c r="T209" s="129">
        <v>50</v>
      </c>
      <c r="U209" s="129"/>
      <c r="V209" s="130">
        <f t="shared" si="49"/>
        <v>3100</v>
      </c>
      <c r="W209" s="130">
        <f t="shared" si="50"/>
        <v>0</v>
      </c>
      <c r="X209" s="130">
        <f t="shared" si="39"/>
        <v>1550</v>
      </c>
      <c r="Y209" s="130">
        <f t="shared" si="40"/>
        <v>0</v>
      </c>
      <c r="Z209" s="130">
        <f t="shared" si="41"/>
        <v>1550</v>
      </c>
      <c r="AA209" s="131">
        <f t="shared" si="51"/>
        <v>0</v>
      </c>
      <c r="AB209" s="132">
        <f t="shared" si="42"/>
        <v>0</v>
      </c>
      <c r="AC209" s="133">
        <f t="shared" si="43"/>
        <v>0</v>
      </c>
      <c r="AD209" s="133">
        <f t="shared" si="44"/>
        <v>0</v>
      </c>
      <c r="AE209" s="133">
        <f t="shared" si="45"/>
        <v>0</v>
      </c>
      <c r="AF209" s="133">
        <f t="shared" si="46"/>
        <v>0</v>
      </c>
    </row>
    <row r="210" spans="1:32" s="96" customFormat="1" x14ac:dyDescent="0.3">
      <c r="A210" s="122">
        <v>199</v>
      </c>
      <c r="B210" s="123" t="s">
        <v>219</v>
      </c>
      <c r="C210" s="124">
        <v>1</v>
      </c>
      <c r="D210" s="124" t="s">
        <v>737</v>
      </c>
      <c r="E210" s="138" t="s">
        <v>130</v>
      </c>
      <c r="F210" s="21">
        <v>757</v>
      </c>
      <c r="G210" s="126">
        <v>833</v>
      </c>
      <c r="H210" s="126">
        <v>920</v>
      </c>
      <c r="I210" s="126">
        <f t="shared" si="47"/>
        <v>1600</v>
      </c>
      <c r="J210" s="126">
        <v>0</v>
      </c>
      <c r="K210" s="127">
        <f t="shared" si="48"/>
        <v>1600</v>
      </c>
      <c r="L210" s="128">
        <v>26.9</v>
      </c>
      <c r="M210" s="128">
        <v>9999</v>
      </c>
      <c r="N210" s="129">
        <v>400</v>
      </c>
      <c r="O210" s="129"/>
      <c r="P210" s="129">
        <v>400</v>
      </c>
      <c r="Q210" s="129"/>
      <c r="R210" s="129">
        <v>400</v>
      </c>
      <c r="S210" s="129"/>
      <c r="T210" s="129">
        <v>400</v>
      </c>
      <c r="U210" s="129"/>
      <c r="V210" s="130">
        <f t="shared" si="49"/>
        <v>43040</v>
      </c>
      <c r="W210" s="130">
        <f t="shared" si="50"/>
        <v>10760</v>
      </c>
      <c r="X210" s="130">
        <f t="shared" si="39"/>
        <v>10760</v>
      </c>
      <c r="Y210" s="130">
        <f t="shared" si="40"/>
        <v>10760</v>
      </c>
      <c r="Z210" s="130">
        <f t="shared" si="41"/>
        <v>10760</v>
      </c>
      <c r="AA210" s="131">
        <f t="shared" si="51"/>
        <v>0</v>
      </c>
      <c r="AB210" s="132">
        <f t="shared" si="42"/>
        <v>0</v>
      </c>
      <c r="AC210" s="133">
        <f t="shared" si="43"/>
        <v>0</v>
      </c>
      <c r="AD210" s="133">
        <f t="shared" si="44"/>
        <v>0</v>
      </c>
      <c r="AE210" s="133">
        <f t="shared" si="45"/>
        <v>0</v>
      </c>
      <c r="AF210" s="133">
        <f t="shared" si="46"/>
        <v>0</v>
      </c>
    </row>
    <row r="211" spans="1:32" s="96" customFormat="1" x14ac:dyDescent="0.3">
      <c r="A211" s="122">
        <v>200</v>
      </c>
      <c r="B211" s="137" t="s">
        <v>220</v>
      </c>
      <c r="C211" s="23">
        <v>100</v>
      </c>
      <c r="D211" s="136" t="s">
        <v>738</v>
      </c>
      <c r="E211" s="138" t="s">
        <v>24</v>
      </c>
      <c r="F211" s="21">
        <v>8</v>
      </c>
      <c r="G211" s="126">
        <v>8</v>
      </c>
      <c r="H211" s="126">
        <v>2</v>
      </c>
      <c r="I211" s="126">
        <f t="shared" si="47"/>
        <v>5</v>
      </c>
      <c r="J211" s="126">
        <v>0</v>
      </c>
      <c r="K211" s="127">
        <f t="shared" si="48"/>
        <v>5</v>
      </c>
      <c r="L211" s="128">
        <v>409</v>
      </c>
      <c r="M211" s="128">
        <v>410</v>
      </c>
      <c r="N211" s="129"/>
      <c r="O211" s="129"/>
      <c r="P211" s="129">
        <v>5</v>
      </c>
      <c r="Q211" s="129"/>
      <c r="R211" s="129"/>
      <c r="S211" s="129"/>
      <c r="T211" s="129"/>
      <c r="U211" s="129"/>
      <c r="V211" s="130">
        <f t="shared" si="49"/>
        <v>2045</v>
      </c>
      <c r="W211" s="130">
        <f t="shared" si="50"/>
        <v>0</v>
      </c>
      <c r="X211" s="130">
        <f t="shared" si="39"/>
        <v>2045</v>
      </c>
      <c r="Y211" s="130">
        <f t="shared" si="40"/>
        <v>0</v>
      </c>
      <c r="Z211" s="130">
        <f t="shared" si="41"/>
        <v>0</v>
      </c>
      <c r="AA211" s="131">
        <f t="shared" si="51"/>
        <v>0</v>
      </c>
      <c r="AB211" s="132">
        <f t="shared" si="42"/>
        <v>0</v>
      </c>
      <c r="AC211" s="133">
        <f t="shared" si="43"/>
        <v>0</v>
      </c>
      <c r="AD211" s="133">
        <f t="shared" si="44"/>
        <v>0</v>
      </c>
      <c r="AE211" s="133">
        <f t="shared" si="45"/>
        <v>0</v>
      </c>
      <c r="AF211" s="133">
        <f t="shared" si="46"/>
        <v>0</v>
      </c>
    </row>
    <row r="212" spans="1:32" s="96" customFormat="1" x14ac:dyDescent="0.3">
      <c r="A212" s="122">
        <v>201</v>
      </c>
      <c r="B212" s="137" t="s">
        <v>221</v>
      </c>
      <c r="C212" s="136">
        <v>1</v>
      </c>
      <c r="D212" s="136" t="s">
        <v>737</v>
      </c>
      <c r="E212" s="138" t="s">
        <v>130</v>
      </c>
      <c r="F212" s="21">
        <v>94</v>
      </c>
      <c r="G212" s="126">
        <v>98</v>
      </c>
      <c r="H212" s="126">
        <v>42</v>
      </c>
      <c r="I212" s="126">
        <f t="shared" si="47"/>
        <v>100</v>
      </c>
      <c r="J212" s="126">
        <v>0</v>
      </c>
      <c r="K212" s="127">
        <f t="shared" si="48"/>
        <v>100</v>
      </c>
      <c r="L212" s="128">
        <v>27.5</v>
      </c>
      <c r="M212" s="128">
        <v>29.1</v>
      </c>
      <c r="N212" s="129">
        <v>50</v>
      </c>
      <c r="O212" s="129"/>
      <c r="P212" s="129"/>
      <c r="Q212" s="129"/>
      <c r="R212" s="129">
        <v>50</v>
      </c>
      <c r="S212" s="129"/>
      <c r="T212" s="129"/>
      <c r="U212" s="129"/>
      <c r="V212" s="130">
        <f t="shared" si="49"/>
        <v>2750</v>
      </c>
      <c r="W212" s="130">
        <f t="shared" si="50"/>
        <v>1375</v>
      </c>
      <c r="X212" s="130">
        <f t="shared" si="39"/>
        <v>0</v>
      </c>
      <c r="Y212" s="130">
        <f t="shared" si="40"/>
        <v>1375</v>
      </c>
      <c r="Z212" s="130">
        <f t="shared" si="41"/>
        <v>0</v>
      </c>
      <c r="AA212" s="131">
        <f t="shared" si="51"/>
        <v>0</v>
      </c>
      <c r="AB212" s="132">
        <f t="shared" si="42"/>
        <v>0</v>
      </c>
      <c r="AC212" s="133">
        <f t="shared" si="43"/>
        <v>0</v>
      </c>
      <c r="AD212" s="133">
        <f t="shared" si="44"/>
        <v>0</v>
      </c>
      <c r="AE212" s="133">
        <f t="shared" si="45"/>
        <v>0</v>
      </c>
      <c r="AF212" s="133">
        <f t="shared" si="46"/>
        <v>0</v>
      </c>
    </row>
    <row r="213" spans="1:32" s="96" customFormat="1" x14ac:dyDescent="0.3">
      <c r="A213" s="122">
        <v>202</v>
      </c>
      <c r="B213" s="137" t="s">
        <v>222</v>
      </c>
      <c r="C213" s="136">
        <v>100</v>
      </c>
      <c r="D213" s="136" t="s">
        <v>738</v>
      </c>
      <c r="E213" s="138" t="s">
        <v>24</v>
      </c>
      <c r="F213" s="21">
        <v>0</v>
      </c>
      <c r="G213" s="126">
        <v>1</v>
      </c>
      <c r="H213" s="126">
        <v>0</v>
      </c>
      <c r="I213" s="126">
        <f t="shared" si="47"/>
        <v>1</v>
      </c>
      <c r="J213" s="126">
        <v>0</v>
      </c>
      <c r="K213" s="127">
        <f t="shared" si="48"/>
        <v>1</v>
      </c>
      <c r="L213" s="128">
        <v>700</v>
      </c>
      <c r="M213" s="128">
        <v>9999</v>
      </c>
      <c r="N213" s="129"/>
      <c r="O213" s="129"/>
      <c r="P213" s="129">
        <v>1</v>
      </c>
      <c r="Q213" s="129"/>
      <c r="R213" s="129"/>
      <c r="S213" s="129"/>
      <c r="T213" s="129"/>
      <c r="U213" s="129"/>
      <c r="V213" s="130">
        <f t="shared" si="49"/>
        <v>700</v>
      </c>
      <c r="W213" s="130">
        <f t="shared" si="50"/>
        <v>0</v>
      </c>
      <c r="X213" s="130">
        <f t="shared" si="39"/>
        <v>700</v>
      </c>
      <c r="Y213" s="130">
        <f t="shared" si="40"/>
        <v>0</v>
      </c>
      <c r="Z213" s="130">
        <f t="shared" si="41"/>
        <v>0</v>
      </c>
      <c r="AA213" s="131">
        <f t="shared" si="51"/>
        <v>0</v>
      </c>
      <c r="AB213" s="132">
        <f t="shared" si="42"/>
        <v>0</v>
      </c>
      <c r="AC213" s="133">
        <f t="shared" si="43"/>
        <v>0</v>
      </c>
      <c r="AD213" s="133">
        <f t="shared" si="44"/>
        <v>0</v>
      </c>
      <c r="AE213" s="133">
        <f t="shared" si="45"/>
        <v>0</v>
      </c>
      <c r="AF213" s="133">
        <f t="shared" si="46"/>
        <v>0</v>
      </c>
    </row>
    <row r="214" spans="1:32" s="96" customFormat="1" ht="21" x14ac:dyDescent="0.3">
      <c r="A214" s="122"/>
      <c r="B214" s="139" t="s">
        <v>739</v>
      </c>
      <c r="C214" s="136"/>
      <c r="D214" s="136"/>
      <c r="E214" s="138"/>
      <c r="F214" s="21"/>
      <c r="G214" s="126"/>
      <c r="H214" s="126"/>
      <c r="I214" s="126">
        <f t="shared" si="47"/>
        <v>0</v>
      </c>
      <c r="J214" s="126"/>
      <c r="K214" s="127">
        <f t="shared" si="48"/>
        <v>0</v>
      </c>
      <c r="L214" s="128"/>
      <c r="M214" s="128"/>
      <c r="N214" s="129"/>
      <c r="O214" s="129"/>
      <c r="P214" s="129"/>
      <c r="Q214" s="129"/>
      <c r="R214" s="129"/>
      <c r="S214" s="129"/>
      <c r="T214" s="129"/>
      <c r="U214" s="129"/>
      <c r="V214" s="130">
        <f t="shared" si="49"/>
        <v>0</v>
      </c>
      <c r="W214" s="130">
        <f t="shared" si="50"/>
        <v>0</v>
      </c>
      <c r="X214" s="130">
        <f t="shared" si="39"/>
        <v>0</v>
      </c>
      <c r="Y214" s="130">
        <f t="shared" si="40"/>
        <v>0</v>
      </c>
      <c r="Z214" s="130">
        <f t="shared" si="41"/>
        <v>0</v>
      </c>
      <c r="AA214" s="131">
        <f t="shared" si="51"/>
        <v>0</v>
      </c>
      <c r="AB214" s="132">
        <f t="shared" si="42"/>
        <v>0</v>
      </c>
      <c r="AC214" s="133">
        <f t="shared" si="43"/>
        <v>0</v>
      </c>
      <c r="AD214" s="133">
        <f t="shared" si="44"/>
        <v>0</v>
      </c>
      <c r="AE214" s="133">
        <f t="shared" si="45"/>
        <v>0</v>
      </c>
      <c r="AF214" s="133">
        <f t="shared" si="46"/>
        <v>0</v>
      </c>
    </row>
    <row r="215" spans="1:32" s="96" customFormat="1" x14ac:dyDescent="0.3">
      <c r="A215" s="144">
        <v>203</v>
      </c>
      <c r="B215" s="123" t="s">
        <v>223</v>
      </c>
      <c r="C215" s="136">
        <v>1</v>
      </c>
      <c r="D215" s="124" t="s">
        <v>691</v>
      </c>
      <c r="E215" s="125" t="s">
        <v>24</v>
      </c>
      <c r="F215" s="21">
        <v>5</v>
      </c>
      <c r="G215" s="126">
        <v>5</v>
      </c>
      <c r="H215" s="126">
        <v>3</v>
      </c>
      <c r="I215" s="126">
        <f t="shared" si="47"/>
        <v>4</v>
      </c>
      <c r="J215" s="126">
        <v>0</v>
      </c>
      <c r="K215" s="127">
        <f t="shared" si="48"/>
        <v>4</v>
      </c>
      <c r="L215" s="128">
        <v>2343.3000000000002</v>
      </c>
      <c r="M215" s="128">
        <v>9999</v>
      </c>
      <c r="N215" s="129">
        <v>1</v>
      </c>
      <c r="O215" s="129"/>
      <c r="P215" s="129">
        <v>1</v>
      </c>
      <c r="Q215" s="129"/>
      <c r="R215" s="129">
        <v>1</v>
      </c>
      <c r="S215" s="129"/>
      <c r="T215" s="129">
        <v>1</v>
      </c>
      <c r="U215" s="129"/>
      <c r="V215" s="130">
        <f t="shared" si="49"/>
        <v>9373.2000000000007</v>
      </c>
      <c r="W215" s="130">
        <f t="shared" si="50"/>
        <v>2343.3000000000002</v>
      </c>
      <c r="X215" s="130">
        <f t="shared" si="39"/>
        <v>2343.3000000000002</v>
      </c>
      <c r="Y215" s="130">
        <f t="shared" si="40"/>
        <v>2343.3000000000002</v>
      </c>
      <c r="Z215" s="130">
        <f t="shared" si="41"/>
        <v>2343.3000000000002</v>
      </c>
      <c r="AA215" s="131">
        <f t="shared" si="51"/>
        <v>0</v>
      </c>
      <c r="AB215" s="132">
        <f t="shared" si="42"/>
        <v>0</v>
      </c>
      <c r="AC215" s="133">
        <f t="shared" si="43"/>
        <v>0</v>
      </c>
      <c r="AD215" s="133">
        <f t="shared" si="44"/>
        <v>0</v>
      </c>
      <c r="AE215" s="133">
        <f t="shared" si="45"/>
        <v>0</v>
      </c>
      <c r="AF215" s="133">
        <f t="shared" si="46"/>
        <v>0</v>
      </c>
    </row>
    <row r="216" spans="1:32" s="96" customFormat="1" x14ac:dyDescent="0.3">
      <c r="A216" s="144">
        <v>204</v>
      </c>
      <c r="B216" s="123" t="s">
        <v>224</v>
      </c>
      <c r="C216" s="136">
        <v>1</v>
      </c>
      <c r="D216" s="124" t="s">
        <v>689</v>
      </c>
      <c r="E216" s="125" t="s">
        <v>130</v>
      </c>
      <c r="F216" s="21">
        <v>200</v>
      </c>
      <c r="G216" s="126">
        <v>350</v>
      </c>
      <c r="H216" s="126">
        <v>100</v>
      </c>
      <c r="I216" s="126">
        <f t="shared" si="47"/>
        <v>300</v>
      </c>
      <c r="J216" s="126">
        <v>0</v>
      </c>
      <c r="K216" s="127">
        <f t="shared" si="48"/>
        <v>300</v>
      </c>
      <c r="L216" s="128">
        <v>10</v>
      </c>
      <c r="M216" s="128">
        <v>10.039999999999999</v>
      </c>
      <c r="N216" s="129">
        <v>100</v>
      </c>
      <c r="O216" s="129"/>
      <c r="P216" s="129">
        <v>100</v>
      </c>
      <c r="Q216" s="129"/>
      <c r="R216" s="129">
        <v>100</v>
      </c>
      <c r="S216" s="129"/>
      <c r="T216" s="129"/>
      <c r="U216" s="129"/>
      <c r="V216" s="130">
        <f t="shared" si="49"/>
        <v>3000</v>
      </c>
      <c r="W216" s="130">
        <f t="shared" si="50"/>
        <v>1000</v>
      </c>
      <c r="X216" s="130">
        <f t="shared" si="39"/>
        <v>1000</v>
      </c>
      <c r="Y216" s="130">
        <f t="shared" si="40"/>
        <v>1000</v>
      </c>
      <c r="Z216" s="130">
        <f t="shared" si="41"/>
        <v>0</v>
      </c>
      <c r="AA216" s="131">
        <f t="shared" si="51"/>
        <v>0</v>
      </c>
      <c r="AB216" s="132">
        <f t="shared" si="42"/>
        <v>0</v>
      </c>
      <c r="AC216" s="133">
        <f t="shared" si="43"/>
        <v>0</v>
      </c>
      <c r="AD216" s="133">
        <f t="shared" si="44"/>
        <v>0</v>
      </c>
      <c r="AE216" s="133">
        <f t="shared" si="45"/>
        <v>0</v>
      </c>
      <c r="AF216" s="133">
        <f t="shared" si="46"/>
        <v>0</v>
      </c>
    </row>
    <row r="217" spans="1:32" s="96" customFormat="1" x14ac:dyDescent="0.3">
      <c r="A217" s="97">
        <v>205</v>
      </c>
      <c r="B217" s="123" t="s">
        <v>225</v>
      </c>
      <c r="C217" s="136">
        <v>1</v>
      </c>
      <c r="D217" s="124" t="s">
        <v>740</v>
      </c>
      <c r="E217" s="125" t="s">
        <v>226</v>
      </c>
      <c r="F217" s="21">
        <v>840</v>
      </c>
      <c r="G217" s="126">
        <v>408</v>
      </c>
      <c r="H217" s="126">
        <v>336</v>
      </c>
      <c r="I217" s="126">
        <f t="shared" si="47"/>
        <v>480</v>
      </c>
      <c r="J217" s="126">
        <v>0</v>
      </c>
      <c r="K217" s="127">
        <f t="shared" si="48"/>
        <v>480</v>
      </c>
      <c r="L217" s="128">
        <v>5.2</v>
      </c>
      <c r="M217" s="128">
        <v>11.02</v>
      </c>
      <c r="N217" s="129">
        <v>240</v>
      </c>
      <c r="O217" s="129"/>
      <c r="P217" s="129"/>
      <c r="Q217" s="129"/>
      <c r="R217" s="129">
        <v>240</v>
      </c>
      <c r="S217" s="129"/>
      <c r="T217" s="129"/>
      <c r="U217" s="129"/>
      <c r="V217" s="130">
        <f t="shared" si="49"/>
        <v>2496</v>
      </c>
      <c r="W217" s="130">
        <f t="shared" si="50"/>
        <v>1248</v>
      </c>
      <c r="X217" s="130">
        <f t="shared" si="39"/>
        <v>0</v>
      </c>
      <c r="Y217" s="130">
        <f t="shared" si="40"/>
        <v>1248</v>
      </c>
      <c r="Z217" s="130">
        <f t="shared" si="41"/>
        <v>0</v>
      </c>
      <c r="AA217" s="131">
        <f t="shared" si="51"/>
        <v>0</v>
      </c>
      <c r="AB217" s="132">
        <f t="shared" si="42"/>
        <v>0</v>
      </c>
      <c r="AC217" s="133">
        <f t="shared" si="43"/>
        <v>0</v>
      </c>
      <c r="AD217" s="133">
        <f t="shared" si="44"/>
        <v>0</v>
      </c>
      <c r="AE217" s="133">
        <f t="shared" si="45"/>
        <v>0</v>
      </c>
      <c r="AF217" s="133">
        <f t="shared" si="46"/>
        <v>0</v>
      </c>
    </row>
    <row r="218" spans="1:32" s="96" customFormat="1" x14ac:dyDescent="0.3">
      <c r="A218" s="97">
        <v>206</v>
      </c>
      <c r="B218" s="123" t="s">
        <v>227</v>
      </c>
      <c r="C218" s="136">
        <v>1</v>
      </c>
      <c r="D218" s="124" t="s">
        <v>740</v>
      </c>
      <c r="E218" s="125" t="s">
        <v>226</v>
      </c>
      <c r="F218" s="21">
        <v>924</v>
      </c>
      <c r="G218" s="126">
        <v>960</v>
      </c>
      <c r="H218" s="126">
        <v>528</v>
      </c>
      <c r="I218" s="126">
        <f t="shared" si="47"/>
        <v>960</v>
      </c>
      <c r="J218" s="126">
        <v>0</v>
      </c>
      <c r="K218" s="127">
        <f t="shared" si="48"/>
        <v>960</v>
      </c>
      <c r="L218" s="128">
        <v>4.5999999999999996</v>
      </c>
      <c r="M218" s="128">
        <v>7.6</v>
      </c>
      <c r="N218" s="129">
        <v>480</v>
      </c>
      <c r="O218" s="129"/>
      <c r="P218" s="129"/>
      <c r="Q218" s="129"/>
      <c r="R218" s="129">
        <v>480</v>
      </c>
      <c r="S218" s="129"/>
      <c r="T218" s="129"/>
      <c r="U218" s="129"/>
      <c r="V218" s="130">
        <f t="shared" si="49"/>
        <v>4416</v>
      </c>
      <c r="W218" s="130">
        <f t="shared" si="50"/>
        <v>2208</v>
      </c>
      <c r="X218" s="130">
        <f t="shared" si="39"/>
        <v>0</v>
      </c>
      <c r="Y218" s="130">
        <f t="shared" si="40"/>
        <v>2208</v>
      </c>
      <c r="Z218" s="130">
        <f t="shared" si="41"/>
        <v>0</v>
      </c>
      <c r="AA218" s="131">
        <f t="shared" si="51"/>
        <v>0</v>
      </c>
      <c r="AB218" s="132">
        <f t="shared" si="42"/>
        <v>0</v>
      </c>
      <c r="AC218" s="133">
        <f t="shared" si="43"/>
        <v>0</v>
      </c>
      <c r="AD218" s="133">
        <f t="shared" si="44"/>
        <v>0</v>
      </c>
      <c r="AE218" s="133">
        <f t="shared" si="45"/>
        <v>0</v>
      </c>
      <c r="AF218" s="133">
        <f t="shared" si="46"/>
        <v>0</v>
      </c>
    </row>
    <row r="219" spans="1:32" s="96" customFormat="1" x14ac:dyDescent="0.3">
      <c r="A219" s="97">
        <v>207</v>
      </c>
      <c r="B219" s="123" t="s">
        <v>228</v>
      </c>
      <c r="C219" s="136">
        <v>1</v>
      </c>
      <c r="D219" s="124" t="s">
        <v>706</v>
      </c>
      <c r="E219" s="125" t="s">
        <v>226</v>
      </c>
      <c r="F219" s="21">
        <v>2456</v>
      </c>
      <c r="G219" s="126">
        <v>2400</v>
      </c>
      <c r="H219" s="126">
        <v>2200</v>
      </c>
      <c r="I219" s="126">
        <f t="shared" si="47"/>
        <v>4000</v>
      </c>
      <c r="J219" s="126">
        <v>0</v>
      </c>
      <c r="K219" s="127">
        <f t="shared" si="48"/>
        <v>4000</v>
      </c>
      <c r="L219" s="128">
        <v>7.45</v>
      </c>
      <c r="M219" s="128">
        <v>9999</v>
      </c>
      <c r="N219" s="129">
        <v>2000</v>
      </c>
      <c r="O219" s="129"/>
      <c r="P219" s="129"/>
      <c r="Q219" s="129"/>
      <c r="R219" s="129">
        <v>2000</v>
      </c>
      <c r="S219" s="129"/>
      <c r="T219" s="129"/>
      <c r="U219" s="129"/>
      <c r="V219" s="130">
        <f t="shared" si="49"/>
        <v>29800</v>
      </c>
      <c r="W219" s="130">
        <f t="shared" si="50"/>
        <v>14900</v>
      </c>
      <c r="X219" s="130">
        <f t="shared" si="39"/>
        <v>0</v>
      </c>
      <c r="Y219" s="130">
        <f t="shared" si="40"/>
        <v>14900</v>
      </c>
      <c r="Z219" s="130">
        <f t="shared" si="41"/>
        <v>0</v>
      </c>
      <c r="AA219" s="131">
        <f t="shared" si="51"/>
        <v>0</v>
      </c>
      <c r="AB219" s="132">
        <f t="shared" si="42"/>
        <v>0</v>
      </c>
      <c r="AC219" s="133">
        <f t="shared" si="43"/>
        <v>0</v>
      </c>
      <c r="AD219" s="133">
        <f t="shared" si="44"/>
        <v>0</v>
      </c>
      <c r="AE219" s="133">
        <f t="shared" si="45"/>
        <v>0</v>
      </c>
      <c r="AF219" s="133">
        <f t="shared" si="46"/>
        <v>0</v>
      </c>
    </row>
    <row r="220" spans="1:32" s="96" customFormat="1" x14ac:dyDescent="0.3">
      <c r="A220" s="122">
        <v>208</v>
      </c>
      <c r="B220" s="123" t="s">
        <v>229</v>
      </c>
      <c r="C220" s="136">
        <v>1</v>
      </c>
      <c r="D220" s="124" t="s">
        <v>691</v>
      </c>
      <c r="E220" s="125" t="s">
        <v>24</v>
      </c>
      <c r="F220" s="21">
        <v>4</v>
      </c>
      <c r="G220" s="126">
        <v>6</v>
      </c>
      <c r="H220" s="126">
        <v>9</v>
      </c>
      <c r="I220" s="126">
        <f t="shared" si="47"/>
        <v>12</v>
      </c>
      <c r="J220" s="126">
        <v>0</v>
      </c>
      <c r="K220" s="127">
        <f t="shared" si="48"/>
        <v>12</v>
      </c>
      <c r="L220" s="128">
        <v>2775.58</v>
      </c>
      <c r="M220" s="128">
        <v>9999</v>
      </c>
      <c r="N220" s="129">
        <v>3</v>
      </c>
      <c r="O220" s="129"/>
      <c r="P220" s="129">
        <v>3</v>
      </c>
      <c r="Q220" s="129"/>
      <c r="R220" s="129">
        <v>3</v>
      </c>
      <c r="S220" s="129"/>
      <c r="T220" s="129">
        <v>3</v>
      </c>
      <c r="U220" s="129"/>
      <c r="V220" s="130">
        <f t="shared" si="49"/>
        <v>33306.959999999999</v>
      </c>
      <c r="W220" s="130">
        <f t="shared" si="50"/>
        <v>8326.74</v>
      </c>
      <c r="X220" s="130">
        <f t="shared" si="39"/>
        <v>8326.74</v>
      </c>
      <c r="Y220" s="130">
        <f t="shared" si="40"/>
        <v>8326.74</v>
      </c>
      <c r="Z220" s="130">
        <f t="shared" si="41"/>
        <v>8326.74</v>
      </c>
      <c r="AA220" s="131">
        <f t="shared" si="51"/>
        <v>0</v>
      </c>
      <c r="AB220" s="132">
        <f t="shared" si="42"/>
        <v>0</v>
      </c>
      <c r="AC220" s="133">
        <f t="shared" si="43"/>
        <v>0</v>
      </c>
      <c r="AD220" s="133">
        <f t="shared" si="44"/>
        <v>0</v>
      </c>
      <c r="AE220" s="133">
        <f t="shared" si="45"/>
        <v>0</v>
      </c>
      <c r="AF220" s="133">
        <f t="shared" si="46"/>
        <v>0</v>
      </c>
    </row>
    <row r="221" spans="1:32" s="96" customFormat="1" x14ac:dyDescent="0.3">
      <c r="A221" s="122">
        <v>209</v>
      </c>
      <c r="B221" s="123" t="s">
        <v>230</v>
      </c>
      <c r="C221" s="136">
        <v>1</v>
      </c>
      <c r="D221" s="124" t="s">
        <v>741</v>
      </c>
      <c r="E221" s="125" t="s">
        <v>226</v>
      </c>
      <c r="F221" s="21">
        <v>204</v>
      </c>
      <c r="G221" s="126">
        <v>324</v>
      </c>
      <c r="H221" s="126">
        <v>180</v>
      </c>
      <c r="I221" s="126">
        <f t="shared" si="47"/>
        <v>240</v>
      </c>
      <c r="J221" s="126">
        <v>0</v>
      </c>
      <c r="K221" s="127">
        <f t="shared" si="48"/>
        <v>240</v>
      </c>
      <c r="L221" s="128">
        <v>39.93</v>
      </c>
      <c r="M221" s="128">
        <v>39.93</v>
      </c>
      <c r="N221" s="129"/>
      <c r="O221" s="129"/>
      <c r="P221" s="129">
        <v>120</v>
      </c>
      <c r="Q221" s="129"/>
      <c r="R221" s="129"/>
      <c r="S221" s="129"/>
      <c r="T221" s="129">
        <v>120</v>
      </c>
      <c r="U221" s="129"/>
      <c r="V221" s="130">
        <f t="shared" si="49"/>
        <v>9583.2000000000007</v>
      </c>
      <c r="W221" s="130">
        <f t="shared" si="50"/>
        <v>0</v>
      </c>
      <c r="X221" s="130">
        <f t="shared" si="39"/>
        <v>4791.6000000000004</v>
      </c>
      <c r="Y221" s="130">
        <f t="shared" si="40"/>
        <v>0</v>
      </c>
      <c r="Z221" s="130">
        <f t="shared" si="41"/>
        <v>4791.6000000000004</v>
      </c>
      <c r="AA221" s="131">
        <f t="shared" si="51"/>
        <v>0</v>
      </c>
      <c r="AB221" s="132">
        <f t="shared" si="42"/>
        <v>0</v>
      </c>
      <c r="AC221" s="133">
        <f t="shared" si="43"/>
        <v>0</v>
      </c>
      <c r="AD221" s="133">
        <f t="shared" si="44"/>
        <v>0</v>
      </c>
      <c r="AE221" s="133">
        <f t="shared" si="45"/>
        <v>0</v>
      </c>
      <c r="AF221" s="133">
        <f t="shared" si="46"/>
        <v>0</v>
      </c>
    </row>
    <row r="222" spans="1:32" s="96" customFormat="1" x14ac:dyDescent="0.3">
      <c r="A222" s="122">
        <v>210</v>
      </c>
      <c r="B222" s="123" t="s">
        <v>231</v>
      </c>
      <c r="C222" s="136">
        <v>1</v>
      </c>
      <c r="D222" s="124" t="s">
        <v>691</v>
      </c>
      <c r="E222" s="125" t="s">
        <v>130</v>
      </c>
      <c r="F222" s="21">
        <v>10</v>
      </c>
      <c r="G222" s="126">
        <v>50</v>
      </c>
      <c r="H222" s="126">
        <v>50</v>
      </c>
      <c r="I222" s="126">
        <f t="shared" si="47"/>
        <v>60</v>
      </c>
      <c r="J222" s="126">
        <v>0</v>
      </c>
      <c r="K222" s="127">
        <f t="shared" si="48"/>
        <v>60</v>
      </c>
      <c r="L222" s="128">
        <v>105.93</v>
      </c>
      <c r="M222" s="128">
        <v>9999</v>
      </c>
      <c r="N222" s="129">
        <v>30</v>
      </c>
      <c r="O222" s="129"/>
      <c r="P222" s="129"/>
      <c r="Q222" s="129"/>
      <c r="R222" s="129">
        <v>30</v>
      </c>
      <c r="S222" s="129"/>
      <c r="T222" s="129"/>
      <c r="U222" s="129"/>
      <c r="V222" s="130">
        <f t="shared" si="49"/>
        <v>6355.8</v>
      </c>
      <c r="W222" s="130">
        <f t="shared" si="50"/>
        <v>3177.9</v>
      </c>
      <c r="X222" s="130">
        <f t="shared" si="39"/>
        <v>0</v>
      </c>
      <c r="Y222" s="130">
        <f t="shared" si="40"/>
        <v>3177.9</v>
      </c>
      <c r="Z222" s="130">
        <f t="shared" si="41"/>
        <v>0</v>
      </c>
      <c r="AA222" s="131">
        <f t="shared" si="51"/>
        <v>0</v>
      </c>
      <c r="AB222" s="132">
        <f t="shared" si="42"/>
        <v>0</v>
      </c>
      <c r="AC222" s="133">
        <f t="shared" si="43"/>
        <v>0</v>
      </c>
      <c r="AD222" s="133">
        <f t="shared" si="44"/>
        <v>0</v>
      </c>
      <c r="AE222" s="133">
        <f t="shared" si="45"/>
        <v>0</v>
      </c>
      <c r="AF222" s="133">
        <f t="shared" si="46"/>
        <v>0</v>
      </c>
    </row>
    <row r="223" spans="1:32" s="96" customFormat="1" x14ac:dyDescent="0.3">
      <c r="A223" s="122">
        <v>211</v>
      </c>
      <c r="B223" s="145" t="s">
        <v>232</v>
      </c>
      <c r="C223" s="136">
        <v>1</v>
      </c>
      <c r="D223" s="124" t="s">
        <v>694</v>
      </c>
      <c r="E223" s="125" t="s">
        <v>130</v>
      </c>
      <c r="F223" s="21">
        <v>1</v>
      </c>
      <c r="G223" s="126"/>
      <c r="H223" s="126"/>
      <c r="I223" s="126">
        <f t="shared" si="47"/>
        <v>4</v>
      </c>
      <c r="J223" s="126">
        <v>0</v>
      </c>
      <c r="K223" s="127">
        <f t="shared" si="48"/>
        <v>4</v>
      </c>
      <c r="L223" s="128">
        <v>470</v>
      </c>
      <c r="M223" s="128">
        <v>9999</v>
      </c>
      <c r="N223" s="129">
        <v>1</v>
      </c>
      <c r="O223" s="129"/>
      <c r="P223" s="129">
        <v>1</v>
      </c>
      <c r="Q223" s="129"/>
      <c r="R223" s="129">
        <v>1</v>
      </c>
      <c r="S223" s="129"/>
      <c r="T223" s="129">
        <v>1</v>
      </c>
      <c r="U223" s="129"/>
      <c r="V223" s="130"/>
      <c r="W223" s="130">
        <f t="shared" si="50"/>
        <v>470</v>
      </c>
      <c r="X223" s="130"/>
      <c r="Y223" s="130">
        <f t="shared" si="40"/>
        <v>470</v>
      </c>
      <c r="Z223" s="130"/>
      <c r="AA223" s="131">
        <f t="shared" si="51"/>
        <v>0</v>
      </c>
      <c r="AB223" s="132">
        <f t="shared" si="42"/>
        <v>0</v>
      </c>
      <c r="AC223" s="133">
        <f t="shared" si="43"/>
        <v>0</v>
      </c>
      <c r="AD223" s="133">
        <f t="shared" si="44"/>
        <v>0</v>
      </c>
      <c r="AE223" s="133">
        <f t="shared" si="45"/>
        <v>0</v>
      </c>
      <c r="AF223" s="133">
        <f t="shared" si="46"/>
        <v>0</v>
      </c>
    </row>
    <row r="224" spans="1:32" s="96" customFormat="1" x14ac:dyDescent="0.3">
      <c r="A224" s="122">
        <v>212</v>
      </c>
      <c r="B224" s="123" t="s">
        <v>233</v>
      </c>
      <c r="C224" s="136">
        <v>1</v>
      </c>
      <c r="D224" s="124" t="s">
        <v>742</v>
      </c>
      <c r="E224" s="125" t="s">
        <v>226</v>
      </c>
      <c r="F224" s="21">
        <v>100</v>
      </c>
      <c r="G224" s="126">
        <v>80</v>
      </c>
      <c r="H224" s="126">
        <v>80</v>
      </c>
      <c r="I224" s="126">
        <f t="shared" si="47"/>
        <v>160</v>
      </c>
      <c r="J224" s="126">
        <v>0</v>
      </c>
      <c r="K224" s="127">
        <f t="shared" si="48"/>
        <v>160</v>
      </c>
      <c r="L224" s="128">
        <v>28</v>
      </c>
      <c r="M224" s="128">
        <v>9999</v>
      </c>
      <c r="N224" s="129"/>
      <c r="O224" s="129"/>
      <c r="P224" s="129">
        <v>80</v>
      </c>
      <c r="Q224" s="129"/>
      <c r="R224" s="129"/>
      <c r="S224" s="129"/>
      <c r="T224" s="129">
        <v>80</v>
      </c>
      <c r="U224" s="129"/>
      <c r="V224" s="130">
        <f t="shared" si="49"/>
        <v>4480</v>
      </c>
      <c r="W224" s="130">
        <f t="shared" si="50"/>
        <v>0</v>
      </c>
      <c r="X224" s="130">
        <f t="shared" ref="X224:X287" si="52">P224*L224</f>
        <v>2240</v>
      </c>
      <c r="Y224" s="130">
        <f t="shared" si="40"/>
        <v>0</v>
      </c>
      <c r="Z224" s="130">
        <f t="shared" ref="Z224:Z287" si="53">T224*L224</f>
        <v>2240</v>
      </c>
      <c r="AA224" s="131">
        <f t="shared" si="51"/>
        <v>0</v>
      </c>
      <c r="AB224" s="132">
        <f t="shared" si="42"/>
        <v>0</v>
      </c>
      <c r="AC224" s="133">
        <f t="shared" si="43"/>
        <v>0</v>
      </c>
      <c r="AD224" s="133">
        <f t="shared" si="44"/>
        <v>0</v>
      </c>
      <c r="AE224" s="133">
        <f t="shared" si="45"/>
        <v>0</v>
      </c>
      <c r="AF224" s="133">
        <f t="shared" si="46"/>
        <v>0</v>
      </c>
    </row>
    <row r="225" spans="1:32" s="96" customFormat="1" x14ac:dyDescent="0.3">
      <c r="A225" s="122">
        <v>213</v>
      </c>
      <c r="B225" s="123" t="s">
        <v>234</v>
      </c>
      <c r="C225" s="136">
        <v>1</v>
      </c>
      <c r="D225" s="124" t="s">
        <v>740</v>
      </c>
      <c r="E225" s="125" t="s">
        <v>226</v>
      </c>
      <c r="F225" s="21">
        <v>204</v>
      </c>
      <c r="G225" s="126">
        <v>348</v>
      </c>
      <c r="H225" s="126">
        <v>300</v>
      </c>
      <c r="I225" s="126">
        <f t="shared" si="47"/>
        <v>480</v>
      </c>
      <c r="J225" s="126">
        <v>0</v>
      </c>
      <c r="K225" s="127">
        <f t="shared" si="48"/>
        <v>480</v>
      </c>
      <c r="L225" s="128">
        <v>4.8499999999999996</v>
      </c>
      <c r="M225" s="128">
        <v>8.56</v>
      </c>
      <c r="N225" s="129">
        <v>240</v>
      </c>
      <c r="O225" s="129"/>
      <c r="P225" s="129"/>
      <c r="Q225" s="129"/>
      <c r="R225" s="129">
        <v>240</v>
      </c>
      <c r="S225" s="129"/>
      <c r="T225" s="129"/>
      <c r="U225" s="129"/>
      <c r="V225" s="130">
        <f t="shared" si="49"/>
        <v>2328</v>
      </c>
      <c r="W225" s="130">
        <f t="shared" si="50"/>
        <v>1164</v>
      </c>
      <c r="X225" s="130">
        <f t="shared" si="52"/>
        <v>0</v>
      </c>
      <c r="Y225" s="130">
        <f t="shared" si="40"/>
        <v>1164</v>
      </c>
      <c r="Z225" s="130">
        <f t="shared" si="53"/>
        <v>0</v>
      </c>
      <c r="AA225" s="131">
        <f t="shared" si="51"/>
        <v>0</v>
      </c>
      <c r="AB225" s="132">
        <f t="shared" si="42"/>
        <v>0</v>
      </c>
      <c r="AC225" s="133">
        <f t="shared" si="43"/>
        <v>0</v>
      </c>
      <c r="AD225" s="133">
        <f t="shared" si="44"/>
        <v>0</v>
      </c>
      <c r="AE225" s="133">
        <f t="shared" si="45"/>
        <v>0</v>
      </c>
      <c r="AF225" s="133">
        <f t="shared" si="46"/>
        <v>0</v>
      </c>
    </row>
    <row r="226" spans="1:32" s="96" customFormat="1" x14ac:dyDescent="0.3">
      <c r="A226" s="122">
        <v>214</v>
      </c>
      <c r="B226" s="123" t="s">
        <v>235</v>
      </c>
      <c r="C226" s="136">
        <v>1</v>
      </c>
      <c r="D226" s="124" t="s">
        <v>740</v>
      </c>
      <c r="E226" s="125" t="s">
        <v>226</v>
      </c>
      <c r="F226" s="21">
        <v>1392</v>
      </c>
      <c r="G226" s="126">
        <v>792</v>
      </c>
      <c r="H226" s="126">
        <v>576</v>
      </c>
      <c r="I226" s="126">
        <f t="shared" si="47"/>
        <v>960</v>
      </c>
      <c r="J226" s="126">
        <v>0</v>
      </c>
      <c r="K226" s="127">
        <f t="shared" si="48"/>
        <v>960</v>
      </c>
      <c r="L226" s="128">
        <v>4.8</v>
      </c>
      <c r="M226" s="128">
        <v>8.56</v>
      </c>
      <c r="N226" s="129">
        <v>480</v>
      </c>
      <c r="O226" s="129"/>
      <c r="P226" s="129"/>
      <c r="Q226" s="129"/>
      <c r="R226" s="129">
        <v>480</v>
      </c>
      <c r="S226" s="129"/>
      <c r="T226" s="129"/>
      <c r="U226" s="129"/>
      <c r="V226" s="130">
        <f t="shared" si="49"/>
        <v>4608</v>
      </c>
      <c r="W226" s="130">
        <f t="shared" si="50"/>
        <v>2304</v>
      </c>
      <c r="X226" s="130">
        <f t="shared" si="52"/>
        <v>0</v>
      </c>
      <c r="Y226" s="130">
        <f t="shared" si="40"/>
        <v>2304</v>
      </c>
      <c r="Z226" s="130">
        <f t="shared" si="53"/>
        <v>0</v>
      </c>
      <c r="AA226" s="131">
        <f t="shared" si="51"/>
        <v>0</v>
      </c>
      <c r="AB226" s="132">
        <f t="shared" si="42"/>
        <v>0</v>
      </c>
      <c r="AC226" s="133">
        <f t="shared" si="43"/>
        <v>0</v>
      </c>
      <c r="AD226" s="133">
        <f t="shared" si="44"/>
        <v>0</v>
      </c>
      <c r="AE226" s="133">
        <f t="shared" si="45"/>
        <v>0</v>
      </c>
      <c r="AF226" s="133">
        <f t="shared" si="46"/>
        <v>0</v>
      </c>
    </row>
    <row r="227" spans="1:32" s="95" customFormat="1" x14ac:dyDescent="0.3">
      <c r="A227" s="122">
        <v>215</v>
      </c>
      <c r="B227" s="123" t="s">
        <v>326</v>
      </c>
      <c r="C227" s="124">
        <v>25</v>
      </c>
      <c r="D227" s="124" t="s">
        <v>740</v>
      </c>
      <c r="E227" s="125" t="s">
        <v>24</v>
      </c>
      <c r="F227" s="146">
        <v>10</v>
      </c>
      <c r="G227" s="126">
        <v>18</v>
      </c>
      <c r="H227" s="126">
        <v>24</v>
      </c>
      <c r="I227" s="126">
        <f t="shared" si="47"/>
        <v>40</v>
      </c>
      <c r="J227" s="126">
        <v>0</v>
      </c>
      <c r="K227" s="127">
        <f t="shared" si="48"/>
        <v>40</v>
      </c>
      <c r="L227" s="128">
        <v>61.24</v>
      </c>
      <c r="M227" s="128">
        <v>9999</v>
      </c>
      <c r="N227" s="129">
        <v>20</v>
      </c>
      <c r="O227" s="129"/>
      <c r="P227" s="129"/>
      <c r="Q227" s="129"/>
      <c r="R227" s="129">
        <v>20</v>
      </c>
      <c r="S227" s="129"/>
      <c r="T227" s="129"/>
      <c r="U227" s="129"/>
      <c r="V227" s="130">
        <f>W227+X227+Y227+Z227</f>
        <v>2449.6</v>
      </c>
      <c r="W227" s="130">
        <f>N227*L227</f>
        <v>1224.8</v>
      </c>
      <c r="X227" s="130">
        <f>P227*L227</f>
        <v>0</v>
      </c>
      <c r="Y227" s="130">
        <f>R227*L227</f>
        <v>1224.8</v>
      </c>
      <c r="Z227" s="130">
        <f>T227*L227</f>
        <v>0</v>
      </c>
      <c r="AA227" s="131">
        <f>O227+Q227+S227+U227</f>
        <v>0</v>
      </c>
      <c r="AB227" s="132">
        <f>AA227*L227</f>
        <v>0</v>
      </c>
      <c r="AC227" s="133">
        <f>O227*L227</f>
        <v>0</v>
      </c>
      <c r="AD227" s="133">
        <f>Q227*L227</f>
        <v>0</v>
      </c>
      <c r="AE227" s="133">
        <f>S227*L227</f>
        <v>0</v>
      </c>
      <c r="AF227" s="133">
        <f>U227*L227</f>
        <v>0</v>
      </c>
    </row>
    <row r="228" spans="1:32" s="96" customFormat="1" x14ac:dyDescent="0.3">
      <c r="A228" s="122">
        <v>216</v>
      </c>
      <c r="B228" s="145" t="s">
        <v>236</v>
      </c>
      <c r="C228" s="136">
        <v>1</v>
      </c>
      <c r="D228" s="124" t="s">
        <v>694</v>
      </c>
      <c r="E228" s="125" t="s">
        <v>130</v>
      </c>
      <c r="F228" s="21">
        <v>2</v>
      </c>
      <c r="G228" s="126"/>
      <c r="H228" s="126"/>
      <c r="I228" s="126">
        <f t="shared" si="47"/>
        <v>4</v>
      </c>
      <c r="J228" s="126">
        <v>0</v>
      </c>
      <c r="K228" s="127">
        <f t="shared" si="48"/>
        <v>4</v>
      </c>
      <c r="L228" s="128">
        <v>47</v>
      </c>
      <c r="M228" s="128">
        <v>9999</v>
      </c>
      <c r="N228" s="129">
        <v>1</v>
      </c>
      <c r="O228" s="129"/>
      <c r="P228" s="129">
        <v>1</v>
      </c>
      <c r="Q228" s="129"/>
      <c r="R228" s="129">
        <v>1</v>
      </c>
      <c r="S228" s="129"/>
      <c r="T228" s="129">
        <v>1</v>
      </c>
      <c r="U228" s="129"/>
      <c r="V228" s="130">
        <f t="shared" si="49"/>
        <v>188</v>
      </c>
      <c r="W228" s="130">
        <f t="shared" si="50"/>
        <v>47</v>
      </c>
      <c r="X228" s="130">
        <f t="shared" si="52"/>
        <v>47</v>
      </c>
      <c r="Y228" s="130">
        <f t="shared" si="40"/>
        <v>47</v>
      </c>
      <c r="Z228" s="130">
        <f t="shared" si="53"/>
        <v>47</v>
      </c>
      <c r="AA228" s="131">
        <f t="shared" si="51"/>
        <v>0</v>
      </c>
      <c r="AB228" s="132">
        <f t="shared" si="42"/>
        <v>0</v>
      </c>
      <c r="AC228" s="133">
        <f t="shared" si="43"/>
        <v>0</v>
      </c>
      <c r="AD228" s="133">
        <f t="shared" si="44"/>
        <v>0</v>
      </c>
      <c r="AE228" s="133">
        <f t="shared" si="45"/>
        <v>0</v>
      </c>
      <c r="AF228" s="133">
        <f t="shared" si="46"/>
        <v>0</v>
      </c>
    </row>
    <row r="229" spans="1:32" s="96" customFormat="1" x14ac:dyDescent="0.3">
      <c r="A229" s="122">
        <v>217</v>
      </c>
      <c r="B229" s="123" t="s">
        <v>237</v>
      </c>
      <c r="C229" s="136">
        <v>1</v>
      </c>
      <c r="D229" s="124" t="s">
        <v>689</v>
      </c>
      <c r="E229" s="125" t="s">
        <v>130</v>
      </c>
      <c r="F229" s="21">
        <v>92</v>
      </c>
      <c r="G229" s="126">
        <v>107</v>
      </c>
      <c r="H229" s="126">
        <v>51</v>
      </c>
      <c r="I229" s="126">
        <f t="shared" si="47"/>
        <v>80</v>
      </c>
      <c r="J229" s="126">
        <v>0</v>
      </c>
      <c r="K229" s="127">
        <f t="shared" si="48"/>
        <v>80</v>
      </c>
      <c r="L229" s="128">
        <v>63</v>
      </c>
      <c r="M229" s="128">
        <v>9999</v>
      </c>
      <c r="N229" s="129">
        <v>20</v>
      </c>
      <c r="O229" s="129"/>
      <c r="P229" s="129">
        <v>20</v>
      </c>
      <c r="Q229" s="129"/>
      <c r="R229" s="129">
        <v>20</v>
      </c>
      <c r="S229" s="129"/>
      <c r="T229" s="129">
        <v>20</v>
      </c>
      <c r="U229" s="129"/>
      <c r="V229" s="130">
        <f t="shared" si="49"/>
        <v>5040</v>
      </c>
      <c r="W229" s="130">
        <f t="shared" si="50"/>
        <v>1260</v>
      </c>
      <c r="X229" s="130">
        <f t="shared" si="52"/>
        <v>1260</v>
      </c>
      <c r="Y229" s="130">
        <f t="shared" si="40"/>
        <v>1260</v>
      </c>
      <c r="Z229" s="130">
        <f t="shared" si="53"/>
        <v>1260</v>
      </c>
      <c r="AA229" s="131">
        <f t="shared" si="51"/>
        <v>0</v>
      </c>
      <c r="AB229" s="132">
        <f t="shared" si="42"/>
        <v>0</v>
      </c>
      <c r="AC229" s="133">
        <f t="shared" si="43"/>
        <v>0</v>
      </c>
      <c r="AD229" s="133">
        <f t="shared" si="44"/>
        <v>0</v>
      </c>
      <c r="AE229" s="133">
        <f t="shared" si="45"/>
        <v>0</v>
      </c>
      <c r="AF229" s="133">
        <f t="shared" si="46"/>
        <v>0</v>
      </c>
    </row>
    <row r="230" spans="1:32" s="96" customFormat="1" x14ac:dyDescent="0.3">
      <c r="A230" s="122">
        <v>218</v>
      </c>
      <c r="B230" s="123" t="s">
        <v>238</v>
      </c>
      <c r="C230" s="136">
        <v>1</v>
      </c>
      <c r="D230" s="124" t="s">
        <v>706</v>
      </c>
      <c r="E230" s="125" t="s">
        <v>130</v>
      </c>
      <c r="F230" s="21">
        <v>1</v>
      </c>
      <c r="G230" s="126">
        <v>12</v>
      </c>
      <c r="H230" s="126">
        <v>0</v>
      </c>
      <c r="I230" s="126">
        <f t="shared" si="47"/>
        <v>5</v>
      </c>
      <c r="J230" s="126">
        <v>0</v>
      </c>
      <c r="K230" s="127">
        <f t="shared" si="48"/>
        <v>5</v>
      </c>
      <c r="L230" s="128">
        <v>100</v>
      </c>
      <c r="M230" s="128">
        <v>9999</v>
      </c>
      <c r="N230" s="129">
        <v>5</v>
      </c>
      <c r="O230" s="129"/>
      <c r="P230" s="129"/>
      <c r="Q230" s="129"/>
      <c r="R230" s="129"/>
      <c r="S230" s="129"/>
      <c r="T230" s="129"/>
      <c r="U230" s="129"/>
      <c r="V230" s="130">
        <f t="shared" si="49"/>
        <v>500</v>
      </c>
      <c r="W230" s="130">
        <f t="shared" si="50"/>
        <v>500</v>
      </c>
      <c r="X230" s="130">
        <f t="shared" si="52"/>
        <v>0</v>
      </c>
      <c r="Y230" s="130">
        <f t="shared" si="40"/>
        <v>0</v>
      </c>
      <c r="Z230" s="130">
        <f t="shared" si="53"/>
        <v>0</v>
      </c>
      <c r="AA230" s="131">
        <f t="shared" si="51"/>
        <v>0</v>
      </c>
      <c r="AB230" s="132">
        <f t="shared" si="42"/>
        <v>0</v>
      </c>
      <c r="AC230" s="133">
        <f t="shared" si="43"/>
        <v>0</v>
      </c>
      <c r="AD230" s="133">
        <f t="shared" si="44"/>
        <v>0</v>
      </c>
      <c r="AE230" s="133">
        <f t="shared" si="45"/>
        <v>0</v>
      </c>
      <c r="AF230" s="133">
        <f t="shared" si="46"/>
        <v>0</v>
      </c>
    </row>
    <row r="231" spans="1:32" s="96" customFormat="1" x14ac:dyDescent="0.3">
      <c r="A231" s="122">
        <v>219</v>
      </c>
      <c r="B231" s="123" t="s">
        <v>239</v>
      </c>
      <c r="C231" s="136">
        <v>1</v>
      </c>
      <c r="D231" s="124" t="s">
        <v>706</v>
      </c>
      <c r="E231" s="125" t="s">
        <v>130</v>
      </c>
      <c r="F231" s="21">
        <v>0</v>
      </c>
      <c r="G231" s="126">
        <v>2</v>
      </c>
      <c r="H231" s="126">
        <v>0</v>
      </c>
      <c r="I231" s="126">
        <f t="shared" si="47"/>
        <v>4</v>
      </c>
      <c r="J231" s="126">
        <v>0</v>
      </c>
      <c r="K231" s="127">
        <f t="shared" si="48"/>
        <v>4</v>
      </c>
      <c r="L231" s="128">
        <v>580</v>
      </c>
      <c r="M231" s="128">
        <v>9999</v>
      </c>
      <c r="N231" s="129">
        <v>2</v>
      </c>
      <c r="O231" s="129"/>
      <c r="P231" s="129"/>
      <c r="Q231" s="129"/>
      <c r="R231" s="129"/>
      <c r="S231" s="129"/>
      <c r="T231" s="129">
        <v>2</v>
      </c>
      <c r="U231" s="129"/>
      <c r="V231" s="130">
        <f t="shared" si="49"/>
        <v>2320</v>
      </c>
      <c r="W231" s="130">
        <f t="shared" si="50"/>
        <v>1160</v>
      </c>
      <c r="X231" s="130">
        <f t="shared" si="52"/>
        <v>0</v>
      </c>
      <c r="Y231" s="130">
        <f t="shared" si="40"/>
        <v>0</v>
      </c>
      <c r="Z231" s="130">
        <f t="shared" si="53"/>
        <v>1160</v>
      </c>
      <c r="AA231" s="131">
        <f t="shared" si="51"/>
        <v>0</v>
      </c>
      <c r="AB231" s="132">
        <f t="shared" si="42"/>
        <v>0</v>
      </c>
      <c r="AC231" s="133">
        <f t="shared" si="43"/>
        <v>0</v>
      </c>
      <c r="AD231" s="133">
        <f t="shared" si="44"/>
        <v>0</v>
      </c>
      <c r="AE231" s="133">
        <f t="shared" si="45"/>
        <v>0</v>
      </c>
      <c r="AF231" s="133">
        <f t="shared" si="46"/>
        <v>0</v>
      </c>
    </row>
    <row r="232" spans="1:32" s="96" customFormat="1" x14ac:dyDescent="0.3">
      <c r="A232" s="97">
        <v>220</v>
      </c>
      <c r="B232" s="123" t="s">
        <v>240</v>
      </c>
      <c r="C232" s="136">
        <v>1</v>
      </c>
      <c r="D232" s="124" t="s">
        <v>689</v>
      </c>
      <c r="E232" s="125" t="s">
        <v>130</v>
      </c>
      <c r="F232" s="21">
        <v>76</v>
      </c>
      <c r="G232" s="126">
        <v>156</v>
      </c>
      <c r="H232" s="126">
        <v>180</v>
      </c>
      <c r="I232" s="126">
        <f t="shared" si="47"/>
        <v>240</v>
      </c>
      <c r="J232" s="126">
        <v>0</v>
      </c>
      <c r="K232" s="127">
        <f t="shared" si="48"/>
        <v>240</v>
      </c>
      <c r="L232" s="128">
        <v>8.5</v>
      </c>
      <c r="M232" s="128">
        <v>9999</v>
      </c>
      <c r="N232" s="129">
        <v>120</v>
      </c>
      <c r="O232" s="129"/>
      <c r="P232" s="129"/>
      <c r="Q232" s="129"/>
      <c r="R232" s="129">
        <v>120</v>
      </c>
      <c r="S232" s="129"/>
      <c r="T232" s="129"/>
      <c r="U232" s="129"/>
      <c r="V232" s="130">
        <f t="shared" si="49"/>
        <v>2040</v>
      </c>
      <c r="W232" s="130">
        <f t="shared" si="50"/>
        <v>1020</v>
      </c>
      <c r="X232" s="130">
        <f t="shared" si="52"/>
        <v>0</v>
      </c>
      <c r="Y232" s="130">
        <f t="shared" si="40"/>
        <v>1020</v>
      </c>
      <c r="Z232" s="130">
        <f t="shared" si="53"/>
        <v>0</v>
      </c>
      <c r="AA232" s="131">
        <f t="shared" si="51"/>
        <v>0</v>
      </c>
      <c r="AB232" s="132">
        <f t="shared" si="42"/>
        <v>0</v>
      </c>
      <c r="AC232" s="133">
        <f t="shared" si="43"/>
        <v>0</v>
      </c>
      <c r="AD232" s="133">
        <f t="shared" si="44"/>
        <v>0</v>
      </c>
      <c r="AE232" s="133">
        <f t="shared" si="45"/>
        <v>0</v>
      </c>
      <c r="AF232" s="133">
        <f t="shared" si="46"/>
        <v>0</v>
      </c>
    </row>
    <row r="233" spans="1:32" s="96" customFormat="1" x14ac:dyDescent="0.3">
      <c r="A233" s="97">
        <v>221</v>
      </c>
      <c r="B233" s="123" t="s">
        <v>241</v>
      </c>
      <c r="C233" s="136">
        <v>1</v>
      </c>
      <c r="D233" s="124" t="s">
        <v>689</v>
      </c>
      <c r="E233" s="125" t="s">
        <v>130</v>
      </c>
      <c r="F233" s="21">
        <v>430</v>
      </c>
      <c r="G233" s="126">
        <v>387</v>
      </c>
      <c r="H233" s="126">
        <v>270</v>
      </c>
      <c r="I233" s="126">
        <f t="shared" si="47"/>
        <v>360</v>
      </c>
      <c r="J233" s="126">
        <v>0</v>
      </c>
      <c r="K233" s="127">
        <f t="shared" si="48"/>
        <v>360</v>
      </c>
      <c r="L233" s="128">
        <v>27.82</v>
      </c>
      <c r="M233" s="128">
        <v>9999</v>
      </c>
      <c r="N233" s="129">
        <v>120</v>
      </c>
      <c r="O233" s="129"/>
      <c r="P233" s="129">
        <v>120</v>
      </c>
      <c r="Q233" s="129"/>
      <c r="R233" s="129">
        <v>120</v>
      </c>
      <c r="S233" s="129"/>
      <c r="T233" s="129"/>
      <c r="U233" s="129"/>
      <c r="V233" s="130">
        <f t="shared" si="49"/>
        <v>10015.200000000001</v>
      </c>
      <c r="W233" s="130">
        <f t="shared" si="50"/>
        <v>3338.4</v>
      </c>
      <c r="X233" s="130">
        <f t="shared" si="52"/>
        <v>3338.4</v>
      </c>
      <c r="Y233" s="130">
        <f t="shared" si="40"/>
        <v>3338.4</v>
      </c>
      <c r="Z233" s="130">
        <f t="shared" si="53"/>
        <v>0</v>
      </c>
      <c r="AA233" s="131">
        <f t="shared" si="51"/>
        <v>0</v>
      </c>
      <c r="AB233" s="132">
        <f t="shared" si="42"/>
        <v>0</v>
      </c>
      <c r="AC233" s="133">
        <f t="shared" si="43"/>
        <v>0</v>
      </c>
      <c r="AD233" s="133">
        <f t="shared" si="44"/>
        <v>0</v>
      </c>
      <c r="AE233" s="133">
        <f t="shared" si="45"/>
        <v>0</v>
      </c>
      <c r="AF233" s="133">
        <f t="shared" si="46"/>
        <v>0</v>
      </c>
    </row>
    <row r="234" spans="1:32" s="96" customFormat="1" x14ac:dyDescent="0.3">
      <c r="A234" s="122">
        <v>222</v>
      </c>
      <c r="B234" s="123" t="s">
        <v>242</v>
      </c>
      <c r="C234" s="136">
        <v>1</v>
      </c>
      <c r="D234" s="124" t="s">
        <v>743</v>
      </c>
      <c r="E234" s="125" t="s">
        <v>130</v>
      </c>
      <c r="F234" s="21">
        <v>58</v>
      </c>
      <c r="G234" s="126">
        <v>43</v>
      </c>
      <c r="H234" s="126">
        <v>21</v>
      </c>
      <c r="I234" s="126">
        <f t="shared" si="47"/>
        <v>48</v>
      </c>
      <c r="J234" s="126">
        <v>0</v>
      </c>
      <c r="K234" s="127">
        <f t="shared" si="48"/>
        <v>48</v>
      </c>
      <c r="L234" s="128">
        <v>90</v>
      </c>
      <c r="M234" s="128">
        <v>9999</v>
      </c>
      <c r="N234" s="129"/>
      <c r="O234" s="129"/>
      <c r="P234" s="129">
        <v>24</v>
      </c>
      <c r="Q234" s="129"/>
      <c r="R234" s="129"/>
      <c r="S234" s="129"/>
      <c r="T234" s="129">
        <v>24</v>
      </c>
      <c r="U234" s="129"/>
      <c r="V234" s="130">
        <f t="shared" si="49"/>
        <v>4320</v>
      </c>
      <c r="W234" s="130">
        <f t="shared" si="50"/>
        <v>0</v>
      </c>
      <c r="X234" s="130">
        <f t="shared" si="52"/>
        <v>2160</v>
      </c>
      <c r="Y234" s="130">
        <f t="shared" si="40"/>
        <v>0</v>
      </c>
      <c r="Z234" s="130">
        <f t="shared" si="53"/>
        <v>2160</v>
      </c>
      <c r="AA234" s="131">
        <f t="shared" si="51"/>
        <v>0</v>
      </c>
      <c r="AB234" s="132">
        <f t="shared" si="42"/>
        <v>0</v>
      </c>
      <c r="AC234" s="133">
        <f t="shared" si="43"/>
        <v>0</v>
      </c>
      <c r="AD234" s="133">
        <f t="shared" si="44"/>
        <v>0</v>
      </c>
      <c r="AE234" s="133">
        <f t="shared" si="45"/>
        <v>0</v>
      </c>
      <c r="AF234" s="133">
        <f t="shared" si="46"/>
        <v>0</v>
      </c>
    </row>
    <row r="235" spans="1:32" s="96" customFormat="1" x14ac:dyDescent="0.3">
      <c r="A235" s="122">
        <v>223</v>
      </c>
      <c r="B235" s="123" t="s">
        <v>243</v>
      </c>
      <c r="C235" s="136">
        <v>1</v>
      </c>
      <c r="D235" s="124" t="s">
        <v>689</v>
      </c>
      <c r="E235" s="125" t="s">
        <v>130</v>
      </c>
      <c r="F235" s="21">
        <v>2</v>
      </c>
      <c r="G235" s="126">
        <v>4</v>
      </c>
      <c r="H235" s="126">
        <v>0</v>
      </c>
      <c r="I235" s="126">
        <f t="shared" si="47"/>
        <v>12</v>
      </c>
      <c r="J235" s="126">
        <v>0</v>
      </c>
      <c r="K235" s="127">
        <f t="shared" si="48"/>
        <v>12</v>
      </c>
      <c r="L235" s="128">
        <v>32.1</v>
      </c>
      <c r="M235" s="128">
        <v>9999</v>
      </c>
      <c r="N235" s="129">
        <v>12</v>
      </c>
      <c r="O235" s="129"/>
      <c r="P235" s="129"/>
      <c r="Q235" s="129"/>
      <c r="R235" s="129"/>
      <c r="S235" s="129"/>
      <c r="T235" s="129"/>
      <c r="U235" s="129"/>
      <c r="V235" s="130">
        <f t="shared" si="49"/>
        <v>385.20000000000005</v>
      </c>
      <c r="W235" s="130">
        <f t="shared" si="50"/>
        <v>385.20000000000005</v>
      </c>
      <c r="X235" s="130">
        <f t="shared" si="52"/>
        <v>0</v>
      </c>
      <c r="Y235" s="130">
        <f t="shared" si="40"/>
        <v>0</v>
      </c>
      <c r="Z235" s="130">
        <f t="shared" si="53"/>
        <v>0</v>
      </c>
      <c r="AA235" s="131">
        <f t="shared" si="51"/>
        <v>0</v>
      </c>
      <c r="AB235" s="132">
        <f t="shared" si="42"/>
        <v>0</v>
      </c>
      <c r="AC235" s="133">
        <f t="shared" si="43"/>
        <v>0</v>
      </c>
      <c r="AD235" s="133">
        <f t="shared" si="44"/>
        <v>0</v>
      </c>
      <c r="AE235" s="133">
        <f t="shared" si="45"/>
        <v>0</v>
      </c>
      <c r="AF235" s="133">
        <f t="shared" si="46"/>
        <v>0</v>
      </c>
    </row>
    <row r="236" spans="1:32" s="96" customFormat="1" x14ac:dyDescent="0.3">
      <c r="A236" s="122">
        <v>224</v>
      </c>
      <c r="B236" s="123" t="s">
        <v>244</v>
      </c>
      <c r="C236" s="136">
        <v>1</v>
      </c>
      <c r="D236" s="124" t="s">
        <v>689</v>
      </c>
      <c r="E236" s="125" t="s">
        <v>130</v>
      </c>
      <c r="F236" s="21">
        <v>29</v>
      </c>
      <c r="G236" s="126">
        <v>21</v>
      </c>
      <c r="H236" s="126">
        <v>9</v>
      </c>
      <c r="I236" s="126">
        <f t="shared" si="47"/>
        <v>0</v>
      </c>
      <c r="J236" s="126">
        <v>0</v>
      </c>
      <c r="K236" s="127">
        <f t="shared" si="48"/>
        <v>0</v>
      </c>
      <c r="L236" s="128">
        <v>25.78</v>
      </c>
      <c r="M236" s="128">
        <v>26.75</v>
      </c>
      <c r="N236" s="129"/>
      <c r="O236" s="129"/>
      <c r="P236" s="129"/>
      <c r="Q236" s="129"/>
      <c r="R236" s="129"/>
      <c r="S236" s="129"/>
      <c r="T236" s="129"/>
      <c r="U236" s="129"/>
      <c r="V236" s="130">
        <f t="shared" si="49"/>
        <v>0</v>
      </c>
      <c r="W236" s="130">
        <f t="shared" si="50"/>
        <v>0</v>
      </c>
      <c r="X236" s="130">
        <f t="shared" si="52"/>
        <v>0</v>
      </c>
      <c r="Y236" s="130">
        <f t="shared" si="40"/>
        <v>0</v>
      </c>
      <c r="Z236" s="130">
        <f t="shared" si="53"/>
        <v>0</v>
      </c>
      <c r="AA236" s="131">
        <f t="shared" si="51"/>
        <v>0</v>
      </c>
      <c r="AB236" s="132">
        <f t="shared" si="42"/>
        <v>0</v>
      </c>
      <c r="AC236" s="133">
        <f t="shared" si="43"/>
        <v>0</v>
      </c>
      <c r="AD236" s="133">
        <f t="shared" si="44"/>
        <v>0</v>
      </c>
      <c r="AE236" s="133">
        <f t="shared" si="45"/>
        <v>0</v>
      </c>
      <c r="AF236" s="133">
        <f t="shared" si="46"/>
        <v>0</v>
      </c>
    </row>
    <row r="237" spans="1:32" s="96" customFormat="1" x14ac:dyDescent="0.3">
      <c r="A237" s="122">
        <v>225</v>
      </c>
      <c r="B237" s="123" t="s">
        <v>744</v>
      </c>
      <c r="C237" s="136">
        <v>1</v>
      </c>
      <c r="D237" s="124" t="s">
        <v>689</v>
      </c>
      <c r="E237" s="125" t="s">
        <v>130</v>
      </c>
      <c r="F237" s="21">
        <v>192</v>
      </c>
      <c r="G237" s="126">
        <v>132</v>
      </c>
      <c r="H237" s="126">
        <v>120</v>
      </c>
      <c r="I237" s="126">
        <f t="shared" si="47"/>
        <v>180</v>
      </c>
      <c r="J237" s="126">
        <v>0</v>
      </c>
      <c r="K237" s="127">
        <f t="shared" si="48"/>
        <v>180</v>
      </c>
      <c r="L237" s="128">
        <v>9.73</v>
      </c>
      <c r="M237" s="128">
        <v>16.05</v>
      </c>
      <c r="N237" s="129">
        <v>60</v>
      </c>
      <c r="O237" s="129"/>
      <c r="P237" s="129">
        <v>60</v>
      </c>
      <c r="Q237" s="129"/>
      <c r="R237" s="129">
        <v>60</v>
      </c>
      <c r="S237" s="129"/>
      <c r="T237" s="129"/>
      <c r="U237" s="129"/>
      <c r="V237" s="130">
        <f t="shared" si="49"/>
        <v>1751.4</v>
      </c>
      <c r="W237" s="130">
        <f t="shared" si="50"/>
        <v>583.80000000000007</v>
      </c>
      <c r="X237" s="130">
        <f t="shared" si="52"/>
        <v>583.80000000000007</v>
      </c>
      <c r="Y237" s="130">
        <f t="shared" si="40"/>
        <v>583.80000000000007</v>
      </c>
      <c r="Z237" s="130">
        <f t="shared" si="53"/>
        <v>0</v>
      </c>
      <c r="AA237" s="131">
        <f t="shared" si="51"/>
        <v>0</v>
      </c>
      <c r="AB237" s="132">
        <f t="shared" si="42"/>
        <v>0</v>
      </c>
      <c r="AC237" s="133">
        <f t="shared" si="43"/>
        <v>0</v>
      </c>
      <c r="AD237" s="133">
        <f t="shared" si="44"/>
        <v>0</v>
      </c>
      <c r="AE237" s="133">
        <f t="shared" si="45"/>
        <v>0</v>
      </c>
      <c r="AF237" s="133">
        <f t="shared" si="46"/>
        <v>0</v>
      </c>
    </row>
    <row r="238" spans="1:32" s="96" customFormat="1" x14ac:dyDescent="0.3">
      <c r="A238" s="122">
        <v>226</v>
      </c>
      <c r="B238" s="123" t="s">
        <v>245</v>
      </c>
      <c r="C238" s="136">
        <v>1</v>
      </c>
      <c r="D238" s="124" t="s">
        <v>745</v>
      </c>
      <c r="E238" s="125" t="s">
        <v>130</v>
      </c>
      <c r="F238" s="21">
        <v>41</v>
      </c>
      <c r="G238" s="126">
        <v>33</v>
      </c>
      <c r="H238" s="126">
        <v>17</v>
      </c>
      <c r="I238" s="126">
        <f t="shared" si="47"/>
        <v>36</v>
      </c>
      <c r="J238" s="126">
        <v>0</v>
      </c>
      <c r="K238" s="127">
        <f t="shared" si="48"/>
        <v>36</v>
      </c>
      <c r="L238" s="128">
        <v>82</v>
      </c>
      <c r="M238" s="128">
        <v>82.39</v>
      </c>
      <c r="N238" s="129">
        <v>12</v>
      </c>
      <c r="O238" s="129"/>
      <c r="P238" s="129">
        <v>12</v>
      </c>
      <c r="Q238" s="129"/>
      <c r="R238" s="129">
        <v>12</v>
      </c>
      <c r="S238" s="129"/>
      <c r="T238" s="129"/>
      <c r="U238" s="129"/>
      <c r="V238" s="130">
        <f t="shared" si="49"/>
        <v>2952</v>
      </c>
      <c r="W238" s="130">
        <f t="shared" si="50"/>
        <v>984</v>
      </c>
      <c r="X238" s="130">
        <f t="shared" si="52"/>
        <v>984</v>
      </c>
      <c r="Y238" s="130">
        <f t="shared" si="40"/>
        <v>984</v>
      </c>
      <c r="Z238" s="130">
        <f t="shared" si="53"/>
        <v>0</v>
      </c>
      <c r="AA238" s="131">
        <f t="shared" si="51"/>
        <v>0</v>
      </c>
      <c r="AB238" s="132">
        <f t="shared" si="42"/>
        <v>0</v>
      </c>
      <c r="AC238" s="133">
        <f t="shared" si="43"/>
        <v>0</v>
      </c>
      <c r="AD238" s="133">
        <f t="shared" si="44"/>
        <v>0</v>
      </c>
      <c r="AE238" s="133">
        <f t="shared" si="45"/>
        <v>0</v>
      </c>
      <c r="AF238" s="133">
        <f t="shared" si="46"/>
        <v>0</v>
      </c>
    </row>
    <row r="239" spans="1:32" s="96" customFormat="1" x14ac:dyDescent="0.3">
      <c r="A239" s="122">
        <v>227</v>
      </c>
      <c r="B239" s="123" t="s">
        <v>246</v>
      </c>
      <c r="C239" s="136">
        <v>1</v>
      </c>
      <c r="D239" s="124" t="s">
        <v>746</v>
      </c>
      <c r="E239" s="125" t="s">
        <v>247</v>
      </c>
      <c r="F239" s="21">
        <v>67</v>
      </c>
      <c r="G239" s="126">
        <v>66</v>
      </c>
      <c r="H239" s="126">
        <v>50</v>
      </c>
      <c r="I239" s="126">
        <f t="shared" si="47"/>
        <v>80</v>
      </c>
      <c r="J239" s="126">
        <v>0</v>
      </c>
      <c r="K239" s="127">
        <f t="shared" si="48"/>
        <v>80</v>
      </c>
      <c r="L239" s="128">
        <v>121.98</v>
      </c>
      <c r="M239" s="128">
        <v>181.2</v>
      </c>
      <c r="N239" s="129">
        <v>20</v>
      </c>
      <c r="O239" s="129"/>
      <c r="P239" s="129">
        <v>20</v>
      </c>
      <c r="Q239" s="129"/>
      <c r="R239" s="129">
        <v>20</v>
      </c>
      <c r="S239" s="129"/>
      <c r="T239" s="129">
        <v>20</v>
      </c>
      <c r="U239" s="129"/>
      <c r="V239" s="130">
        <f t="shared" si="49"/>
        <v>9758.4</v>
      </c>
      <c r="W239" s="130">
        <f t="shared" si="50"/>
        <v>2439.6</v>
      </c>
      <c r="X239" s="130">
        <f t="shared" si="52"/>
        <v>2439.6</v>
      </c>
      <c r="Y239" s="130">
        <f t="shared" si="40"/>
        <v>2439.6</v>
      </c>
      <c r="Z239" s="130">
        <f t="shared" si="53"/>
        <v>2439.6</v>
      </c>
      <c r="AA239" s="131">
        <f t="shared" si="51"/>
        <v>0</v>
      </c>
      <c r="AB239" s="132">
        <f t="shared" si="42"/>
        <v>0</v>
      </c>
      <c r="AC239" s="133">
        <f t="shared" si="43"/>
        <v>0</v>
      </c>
      <c r="AD239" s="133">
        <f t="shared" si="44"/>
        <v>0</v>
      </c>
      <c r="AE239" s="133">
        <f t="shared" si="45"/>
        <v>0</v>
      </c>
      <c r="AF239" s="133">
        <f t="shared" si="46"/>
        <v>0</v>
      </c>
    </row>
    <row r="240" spans="1:32" s="96" customFormat="1" x14ac:dyDescent="0.3">
      <c r="A240" s="122">
        <v>228</v>
      </c>
      <c r="B240" s="123" t="s">
        <v>248</v>
      </c>
      <c r="C240" s="136">
        <v>1</v>
      </c>
      <c r="D240" s="124" t="s">
        <v>747</v>
      </c>
      <c r="E240" s="125" t="s">
        <v>130</v>
      </c>
      <c r="F240" s="21">
        <v>228</v>
      </c>
      <c r="G240" s="126">
        <v>500</v>
      </c>
      <c r="H240" s="126">
        <v>440</v>
      </c>
      <c r="I240" s="126">
        <f t="shared" si="47"/>
        <v>720</v>
      </c>
      <c r="J240" s="126">
        <v>0</v>
      </c>
      <c r="K240" s="127">
        <f t="shared" si="48"/>
        <v>720</v>
      </c>
      <c r="L240" s="128">
        <v>64.2</v>
      </c>
      <c r="M240" s="128">
        <v>9999</v>
      </c>
      <c r="N240" s="129">
        <v>240</v>
      </c>
      <c r="O240" s="129"/>
      <c r="P240" s="129">
        <v>240</v>
      </c>
      <c r="Q240" s="129"/>
      <c r="R240" s="129">
        <v>240</v>
      </c>
      <c r="S240" s="129"/>
      <c r="T240" s="129"/>
      <c r="U240" s="129"/>
      <c r="V240" s="130">
        <f t="shared" si="49"/>
        <v>46224</v>
      </c>
      <c r="W240" s="130">
        <f t="shared" si="50"/>
        <v>15408</v>
      </c>
      <c r="X240" s="130">
        <f t="shared" si="52"/>
        <v>15408</v>
      </c>
      <c r="Y240" s="130">
        <f t="shared" si="40"/>
        <v>15408</v>
      </c>
      <c r="Z240" s="130">
        <f t="shared" si="53"/>
        <v>0</v>
      </c>
      <c r="AA240" s="131">
        <f t="shared" si="51"/>
        <v>0</v>
      </c>
      <c r="AB240" s="132">
        <f t="shared" si="42"/>
        <v>0</v>
      </c>
      <c r="AC240" s="133">
        <f t="shared" si="43"/>
        <v>0</v>
      </c>
      <c r="AD240" s="133">
        <f t="shared" si="44"/>
        <v>0</v>
      </c>
      <c r="AE240" s="133">
        <f t="shared" si="45"/>
        <v>0</v>
      </c>
      <c r="AF240" s="133">
        <f t="shared" si="46"/>
        <v>0</v>
      </c>
    </row>
    <row r="241" spans="1:32" s="96" customFormat="1" x14ac:dyDescent="0.3">
      <c r="A241" s="122">
        <v>229</v>
      </c>
      <c r="B241" s="123" t="s">
        <v>249</v>
      </c>
      <c r="C241" s="136">
        <v>1</v>
      </c>
      <c r="D241" s="124" t="s">
        <v>746</v>
      </c>
      <c r="E241" s="125" t="s">
        <v>247</v>
      </c>
      <c r="F241" s="21">
        <v>0</v>
      </c>
      <c r="G241" s="126">
        <v>2</v>
      </c>
      <c r="H241" s="126">
        <v>2</v>
      </c>
      <c r="I241" s="126">
        <f t="shared" si="47"/>
        <v>4</v>
      </c>
      <c r="J241" s="126">
        <v>0</v>
      </c>
      <c r="K241" s="127">
        <f t="shared" si="48"/>
        <v>4</v>
      </c>
      <c r="L241" s="128">
        <v>192.6</v>
      </c>
      <c r="M241" s="128">
        <v>192.6</v>
      </c>
      <c r="N241" s="129"/>
      <c r="O241" s="129"/>
      <c r="P241" s="129">
        <v>2</v>
      </c>
      <c r="Q241" s="129"/>
      <c r="R241" s="129"/>
      <c r="S241" s="129"/>
      <c r="T241" s="129">
        <v>2</v>
      </c>
      <c r="U241" s="129"/>
      <c r="V241" s="130">
        <f t="shared" si="49"/>
        <v>770.4</v>
      </c>
      <c r="W241" s="130">
        <f t="shared" si="50"/>
        <v>0</v>
      </c>
      <c r="X241" s="130">
        <f t="shared" si="52"/>
        <v>385.2</v>
      </c>
      <c r="Y241" s="130">
        <f t="shared" si="40"/>
        <v>0</v>
      </c>
      <c r="Z241" s="130">
        <f t="shared" si="53"/>
        <v>385.2</v>
      </c>
      <c r="AA241" s="131">
        <f t="shared" si="51"/>
        <v>0</v>
      </c>
      <c r="AB241" s="132">
        <f t="shared" si="42"/>
        <v>0</v>
      </c>
      <c r="AC241" s="133">
        <f t="shared" si="43"/>
        <v>0</v>
      </c>
      <c r="AD241" s="133">
        <f t="shared" si="44"/>
        <v>0</v>
      </c>
      <c r="AE241" s="133">
        <f t="shared" si="45"/>
        <v>0</v>
      </c>
      <c r="AF241" s="133">
        <f t="shared" si="46"/>
        <v>0</v>
      </c>
    </row>
    <row r="242" spans="1:32" s="96" customFormat="1" x14ac:dyDescent="0.3">
      <c r="A242" s="122">
        <v>230</v>
      </c>
      <c r="B242" s="123" t="s">
        <v>250</v>
      </c>
      <c r="C242" s="136">
        <v>1</v>
      </c>
      <c r="D242" s="124" t="s">
        <v>746</v>
      </c>
      <c r="E242" s="125" t="s">
        <v>247</v>
      </c>
      <c r="F242" s="21">
        <v>5</v>
      </c>
      <c r="G242" s="126">
        <v>11</v>
      </c>
      <c r="H242" s="126">
        <v>3</v>
      </c>
      <c r="I242" s="126">
        <f t="shared" si="47"/>
        <v>6</v>
      </c>
      <c r="J242" s="126">
        <v>0</v>
      </c>
      <c r="K242" s="127">
        <f t="shared" si="48"/>
        <v>6</v>
      </c>
      <c r="L242" s="128">
        <v>115.56</v>
      </c>
      <c r="M242" s="128">
        <v>115.56</v>
      </c>
      <c r="N242" s="129"/>
      <c r="O242" s="129"/>
      <c r="P242" s="129">
        <v>2</v>
      </c>
      <c r="Q242" s="129"/>
      <c r="R242" s="129">
        <v>2</v>
      </c>
      <c r="S242" s="129"/>
      <c r="T242" s="129">
        <v>2</v>
      </c>
      <c r="U242" s="129"/>
      <c r="V242" s="130">
        <f t="shared" si="49"/>
        <v>693.36</v>
      </c>
      <c r="W242" s="130">
        <f t="shared" si="50"/>
        <v>0</v>
      </c>
      <c r="X242" s="130">
        <f t="shared" si="52"/>
        <v>231.12</v>
      </c>
      <c r="Y242" s="130">
        <f t="shared" si="40"/>
        <v>231.12</v>
      </c>
      <c r="Z242" s="130">
        <f t="shared" si="53"/>
        <v>231.12</v>
      </c>
      <c r="AA242" s="131">
        <f t="shared" si="51"/>
        <v>0</v>
      </c>
      <c r="AB242" s="132">
        <f t="shared" si="42"/>
        <v>0</v>
      </c>
      <c r="AC242" s="133">
        <f t="shared" si="43"/>
        <v>0</v>
      </c>
      <c r="AD242" s="133">
        <f t="shared" si="44"/>
        <v>0</v>
      </c>
      <c r="AE242" s="133">
        <f t="shared" si="45"/>
        <v>0</v>
      </c>
      <c r="AF242" s="133">
        <f t="shared" si="46"/>
        <v>0</v>
      </c>
    </row>
    <row r="243" spans="1:32" s="96" customFormat="1" x14ac:dyDescent="0.3">
      <c r="A243" s="122">
        <v>231</v>
      </c>
      <c r="B243" s="123" t="s">
        <v>251</v>
      </c>
      <c r="C243" s="136">
        <v>1</v>
      </c>
      <c r="D243" s="124" t="s">
        <v>713</v>
      </c>
      <c r="E243" s="125" t="s">
        <v>247</v>
      </c>
      <c r="F243" s="21">
        <v>9</v>
      </c>
      <c r="G243" s="126">
        <v>12</v>
      </c>
      <c r="H243" s="126">
        <v>16</v>
      </c>
      <c r="I243" s="126">
        <f t="shared" si="47"/>
        <v>30</v>
      </c>
      <c r="J243" s="126">
        <v>0</v>
      </c>
      <c r="K243" s="127">
        <f t="shared" si="48"/>
        <v>30</v>
      </c>
      <c r="L243" s="128">
        <v>144.47999999999999</v>
      </c>
      <c r="M243" s="128">
        <v>168.12</v>
      </c>
      <c r="N243" s="129">
        <v>15</v>
      </c>
      <c r="O243" s="129"/>
      <c r="P243" s="129"/>
      <c r="Q243" s="129"/>
      <c r="R243" s="129"/>
      <c r="S243" s="129"/>
      <c r="T243" s="129">
        <v>15</v>
      </c>
      <c r="U243" s="129"/>
      <c r="V243" s="130">
        <f t="shared" si="49"/>
        <v>4334.3999999999996</v>
      </c>
      <c r="W243" s="130">
        <f t="shared" si="50"/>
        <v>2167.1999999999998</v>
      </c>
      <c r="X243" s="130">
        <f t="shared" si="52"/>
        <v>0</v>
      </c>
      <c r="Y243" s="130">
        <f t="shared" si="40"/>
        <v>0</v>
      </c>
      <c r="Z243" s="130">
        <f t="shared" si="53"/>
        <v>2167.1999999999998</v>
      </c>
      <c r="AA243" s="131">
        <f t="shared" si="51"/>
        <v>0</v>
      </c>
      <c r="AB243" s="132">
        <f t="shared" si="42"/>
        <v>0</v>
      </c>
      <c r="AC243" s="133">
        <f t="shared" si="43"/>
        <v>0</v>
      </c>
      <c r="AD243" s="133">
        <f t="shared" si="44"/>
        <v>0</v>
      </c>
      <c r="AE243" s="133">
        <f t="shared" si="45"/>
        <v>0</v>
      </c>
      <c r="AF243" s="133">
        <f t="shared" si="46"/>
        <v>0</v>
      </c>
    </row>
    <row r="244" spans="1:32" s="96" customFormat="1" x14ac:dyDescent="0.3">
      <c r="A244" s="122">
        <v>232</v>
      </c>
      <c r="B244" s="123" t="s">
        <v>252</v>
      </c>
      <c r="C244" s="136">
        <v>1</v>
      </c>
      <c r="D244" s="124" t="s">
        <v>694</v>
      </c>
      <c r="E244" s="125" t="s">
        <v>130</v>
      </c>
      <c r="F244" s="21">
        <v>12</v>
      </c>
      <c r="G244" s="126">
        <v>12</v>
      </c>
      <c r="H244" s="126">
        <v>12</v>
      </c>
      <c r="I244" s="126">
        <f t="shared" si="47"/>
        <v>24</v>
      </c>
      <c r="J244" s="126">
        <v>0</v>
      </c>
      <c r="K244" s="127">
        <f t="shared" si="48"/>
        <v>24</v>
      </c>
      <c r="L244" s="128">
        <v>10.4</v>
      </c>
      <c r="M244" s="128">
        <v>9999</v>
      </c>
      <c r="N244" s="129">
        <v>12</v>
      </c>
      <c r="O244" s="129"/>
      <c r="P244" s="129"/>
      <c r="Q244" s="129"/>
      <c r="R244" s="129">
        <v>12</v>
      </c>
      <c r="S244" s="129"/>
      <c r="T244" s="129"/>
      <c r="U244" s="129"/>
      <c r="V244" s="130">
        <f t="shared" si="49"/>
        <v>249.60000000000002</v>
      </c>
      <c r="W244" s="130">
        <f t="shared" si="50"/>
        <v>124.80000000000001</v>
      </c>
      <c r="X244" s="130">
        <f t="shared" si="52"/>
        <v>0</v>
      </c>
      <c r="Y244" s="130">
        <f t="shared" si="40"/>
        <v>124.80000000000001</v>
      </c>
      <c r="Z244" s="130">
        <f t="shared" si="53"/>
        <v>0</v>
      </c>
      <c r="AA244" s="131">
        <f t="shared" si="51"/>
        <v>0</v>
      </c>
      <c r="AB244" s="132">
        <f t="shared" si="42"/>
        <v>0</v>
      </c>
      <c r="AC244" s="133">
        <f t="shared" si="43"/>
        <v>0</v>
      </c>
      <c r="AD244" s="133">
        <f t="shared" si="44"/>
        <v>0</v>
      </c>
      <c r="AE244" s="133">
        <f t="shared" si="45"/>
        <v>0</v>
      </c>
      <c r="AF244" s="133">
        <f t="shared" si="46"/>
        <v>0</v>
      </c>
    </row>
    <row r="245" spans="1:32" s="96" customFormat="1" x14ac:dyDescent="0.3">
      <c r="A245" s="122">
        <v>233</v>
      </c>
      <c r="B245" s="123" t="s">
        <v>253</v>
      </c>
      <c r="C245" s="136">
        <v>1</v>
      </c>
      <c r="D245" s="124" t="s">
        <v>746</v>
      </c>
      <c r="E245" s="125" t="s">
        <v>247</v>
      </c>
      <c r="F245" s="21">
        <v>13</v>
      </c>
      <c r="G245" s="126">
        <v>18</v>
      </c>
      <c r="H245" s="126">
        <v>5</v>
      </c>
      <c r="I245" s="126">
        <f t="shared" si="47"/>
        <v>15</v>
      </c>
      <c r="J245" s="126">
        <v>0</v>
      </c>
      <c r="K245" s="127">
        <f t="shared" si="48"/>
        <v>15</v>
      </c>
      <c r="L245" s="128">
        <v>282</v>
      </c>
      <c r="M245" s="128">
        <v>9999</v>
      </c>
      <c r="N245" s="129">
        <v>5</v>
      </c>
      <c r="O245" s="129"/>
      <c r="P245" s="129">
        <v>5</v>
      </c>
      <c r="Q245" s="129"/>
      <c r="R245" s="129">
        <v>5</v>
      </c>
      <c r="S245" s="129"/>
      <c r="T245" s="129"/>
      <c r="U245" s="129"/>
      <c r="V245" s="130">
        <f t="shared" si="49"/>
        <v>4230</v>
      </c>
      <c r="W245" s="130">
        <f t="shared" si="50"/>
        <v>1410</v>
      </c>
      <c r="X245" s="130">
        <f t="shared" si="52"/>
        <v>1410</v>
      </c>
      <c r="Y245" s="130">
        <f t="shared" si="40"/>
        <v>1410</v>
      </c>
      <c r="Z245" s="130">
        <f t="shared" si="53"/>
        <v>0</v>
      </c>
      <c r="AA245" s="131">
        <f t="shared" si="51"/>
        <v>0</v>
      </c>
      <c r="AB245" s="132">
        <f t="shared" si="42"/>
        <v>0</v>
      </c>
      <c r="AC245" s="133">
        <f t="shared" si="43"/>
        <v>0</v>
      </c>
      <c r="AD245" s="133">
        <f t="shared" si="44"/>
        <v>0</v>
      </c>
      <c r="AE245" s="133">
        <f t="shared" si="45"/>
        <v>0</v>
      </c>
      <c r="AF245" s="133">
        <f t="shared" si="46"/>
        <v>0</v>
      </c>
    </row>
    <row r="246" spans="1:32" s="96" customFormat="1" x14ac:dyDescent="0.3">
      <c r="A246" s="122">
        <v>234</v>
      </c>
      <c r="B246" s="123" t="s">
        <v>254</v>
      </c>
      <c r="C246" s="136">
        <v>1</v>
      </c>
      <c r="D246" s="124" t="s">
        <v>691</v>
      </c>
      <c r="E246" s="125" t="s">
        <v>130</v>
      </c>
      <c r="F246" s="21">
        <v>4</v>
      </c>
      <c r="G246" s="126">
        <v>4</v>
      </c>
      <c r="H246" s="126">
        <v>4</v>
      </c>
      <c r="I246" s="126">
        <f t="shared" si="47"/>
        <v>24</v>
      </c>
      <c r="J246" s="126">
        <v>0</v>
      </c>
      <c r="K246" s="127">
        <f t="shared" si="48"/>
        <v>24</v>
      </c>
      <c r="L246" s="128">
        <v>69.55</v>
      </c>
      <c r="M246" s="128">
        <v>9999</v>
      </c>
      <c r="N246" s="129">
        <v>12</v>
      </c>
      <c r="O246" s="129"/>
      <c r="P246" s="129"/>
      <c r="Q246" s="129"/>
      <c r="R246" s="129"/>
      <c r="S246" s="129"/>
      <c r="T246" s="129">
        <v>12</v>
      </c>
      <c r="U246" s="129"/>
      <c r="V246" s="130">
        <f t="shared" si="49"/>
        <v>1669.1999999999998</v>
      </c>
      <c r="W246" s="130">
        <f t="shared" si="50"/>
        <v>834.59999999999991</v>
      </c>
      <c r="X246" s="130">
        <f t="shared" si="52"/>
        <v>0</v>
      </c>
      <c r="Y246" s="130">
        <f t="shared" si="40"/>
        <v>0</v>
      </c>
      <c r="Z246" s="130">
        <f t="shared" si="53"/>
        <v>834.59999999999991</v>
      </c>
      <c r="AA246" s="131">
        <f t="shared" si="51"/>
        <v>0</v>
      </c>
      <c r="AB246" s="132">
        <f t="shared" si="42"/>
        <v>0</v>
      </c>
      <c r="AC246" s="133">
        <f t="shared" si="43"/>
        <v>0</v>
      </c>
      <c r="AD246" s="133">
        <f t="shared" si="44"/>
        <v>0</v>
      </c>
      <c r="AE246" s="133">
        <f t="shared" si="45"/>
        <v>0</v>
      </c>
      <c r="AF246" s="133">
        <f t="shared" si="46"/>
        <v>0</v>
      </c>
    </row>
    <row r="247" spans="1:32" s="96" customFormat="1" x14ac:dyDescent="0.3">
      <c r="A247" s="122">
        <v>235</v>
      </c>
      <c r="B247" s="123" t="s">
        <v>255</v>
      </c>
      <c r="C247" s="136">
        <v>1</v>
      </c>
      <c r="D247" s="124" t="s">
        <v>689</v>
      </c>
      <c r="E247" s="125" t="s">
        <v>130</v>
      </c>
      <c r="F247" s="21">
        <v>1</v>
      </c>
      <c r="G247" s="126">
        <v>6</v>
      </c>
      <c r="H247" s="126">
        <v>4</v>
      </c>
      <c r="I247" s="126">
        <f t="shared" si="47"/>
        <v>6</v>
      </c>
      <c r="J247" s="126">
        <v>0</v>
      </c>
      <c r="K247" s="127">
        <f t="shared" si="48"/>
        <v>6</v>
      </c>
      <c r="L247" s="128">
        <v>64.2</v>
      </c>
      <c r="M247" s="128">
        <v>9999</v>
      </c>
      <c r="N247" s="129">
        <v>6</v>
      </c>
      <c r="O247" s="129"/>
      <c r="P247" s="129"/>
      <c r="Q247" s="129"/>
      <c r="R247" s="129"/>
      <c r="S247" s="129"/>
      <c r="T247" s="129"/>
      <c r="U247" s="129"/>
      <c r="V247" s="130">
        <f t="shared" si="49"/>
        <v>385.20000000000005</v>
      </c>
      <c r="W247" s="130">
        <f t="shared" si="50"/>
        <v>385.20000000000005</v>
      </c>
      <c r="X247" s="130">
        <f t="shared" si="52"/>
        <v>0</v>
      </c>
      <c r="Y247" s="130">
        <f t="shared" si="40"/>
        <v>0</v>
      </c>
      <c r="Z247" s="130">
        <f t="shared" si="53"/>
        <v>0</v>
      </c>
      <c r="AA247" s="131">
        <f t="shared" si="51"/>
        <v>0</v>
      </c>
      <c r="AB247" s="132">
        <f t="shared" si="42"/>
        <v>0</v>
      </c>
      <c r="AC247" s="133">
        <f t="shared" si="43"/>
        <v>0</v>
      </c>
      <c r="AD247" s="133">
        <f t="shared" si="44"/>
        <v>0</v>
      </c>
      <c r="AE247" s="133">
        <f t="shared" si="45"/>
        <v>0</v>
      </c>
      <c r="AF247" s="133">
        <f t="shared" si="46"/>
        <v>0</v>
      </c>
    </row>
    <row r="248" spans="1:32" s="96" customFormat="1" x14ac:dyDescent="0.3">
      <c r="A248" s="122">
        <v>236</v>
      </c>
      <c r="B248" s="123" t="s">
        <v>256</v>
      </c>
      <c r="C248" s="136">
        <v>1</v>
      </c>
      <c r="D248" s="124" t="s">
        <v>748</v>
      </c>
      <c r="E248" s="125" t="s">
        <v>130</v>
      </c>
      <c r="F248" s="21">
        <v>56</v>
      </c>
      <c r="G248" s="126">
        <v>47</v>
      </c>
      <c r="H248" s="126">
        <v>20</v>
      </c>
      <c r="I248" s="126">
        <f t="shared" si="47"/>
        <v>40</v>
      </c>
      <c r="J248" s="126">
        <v>0</v>
      </c>
      <c r="K248" s="127">
        <f t="shared" si="48"/>
        <v>40</v>
      </c>
      <c r="L248" s="128">
        <v>85.6</v>
      </c>
      <c r="M248" s="128">
        <v>235.4</v>
      </c>
      <c r="N248" s="129">
        <v>20</v>
      </c>
      <c r="O248" s="129"/>
      <c r="P248" s="129"/>
      <c r="Q248" s="129"/>
      <c r="R248" s="129"/>
      <c r="S248" s="129"/>
      <c r="T248" s="129">
        <v>20</v>
      </c>
      <c r="U248" s="129"/>
      <c r="V248" s="130">
        <f t="shared" si="49"/>
        <v>3424</v>
      </c>
      <c r="W248" s="130">
        <f t="shared" si="50"/>
        <v>1712</v>
      </c>
      <c r="X248" s="130">
        <f t="shared" si="52"/>
        <v>0</v>
      </c>
      <c r="Y248" s="130">
        <f t="shared" si="40"/>
        <v>0</v>
      </c>
      <c r="Z248" s="130">
        <f t="shared" si="53"/>
        <v>1712</v>
      </c>
      <c r="AA248" s="131">
        <f t="shared" si="51"/>
        <v>0</v>
      </c>
      <c r="AB248" s="132">
        <f t="shared" si="42"/>
        <v>0</v>
      </c>
      <c r="AC248" s="133">
        <f t="shared" si="43"/>
        <v>0</v>
      </c>
      <c r="AD248" s="133">
        <f t="shared" si="44"/>
        <v>0</v>
      </c>
      <c r="AE248" s="133">
        <f t="shared" si="45"/>
        <v>0</v>
      </c>
      <c r="AF248" s="133">
        <f t="shared" si="46"/>
        <v>0</v>
      </c>
    </row>
    <row r="249" spans="1:32" s="96" customFormat="1" x14ac:dyDescent="0.3">
      <c r="A249" s="122">
        <v>237</v>
      </c>
      <c r="B249" s="123" t="s">
        <v>257</v>
      </c>
      <c r="C249" s="136">
        <v>1</v>
      </c>
      <c r="D249" s="124" t="s">
        <v>698</v>
      </c>
      <c r="E249" s="125" t="s">
        <v>130</v>
      </c>
      <c r="F249" s="21">
        <v>25</v>
      </c>
      <c r="G249" s="126">
        <v>45</v>
      </c>
      <c r="H249" s="126">
        <v>40</v>
      </c>
      <c r="I249" s="126">
        <f t="shared" si="47"/>
        <v>40</v>
      </c>
      <c r="J249" s="126">
        <v>0</v>
      </c>
      <c r="K249" s="127">
        <f t="shared" si="48"/>
        <v>40</v>
      </c>
      <c r="L249" s="128">
        <v>445.12</v>
      </c>
      <c r="M249" s="128">
        <v>9999</v>
      </c>
      <c r="N249" s="129">
        <v>20</v>
      </c>
      <c r="O249" s="129"/>
      <c r="P249" s="129"/>
      <c r="Q249" s="129"/>
      <c r="R249" s="129">
        <v>20</v>
      </c>
      <c r="S249" s="129"/>
      <c r="T249" s="129"/>
      <c r="U249" s="129"/>
      <c r="V249" s="130">
        <f t="shared" si="49"/>
        <v>17804.8</v>
      </c>
      <c r="W249" s="130">
        <f t="shared" si="50"/>
        <v>8902.4</v>
      </c>
      <c r="X249" s="130">
        <f t="shared" si="52"/>
        <v>0</v>
      </c>
      <c r="Y249" s="130">
        <f t="shared" si="40"/>
        <v>8902.4</v>
      </c>
      <c r="Z249" s="130">
        <f t="shared" si="53"/>
        <v>0</v>
      </c>
      <c r="AA249" s="131">
        <f t="shared" si="51"/>
        <v>0</v>
      </c>
      <c r="AB249" s="132">
        <f t="shared" si="42"/>
        <v>0</v>
      </c>
      <c r="AC249" s="133">
        <f t="shared" si="43"/>
        <v>0</v>
      </c>
      <c r="AD249" s="133">
        <f t="shared" si="44"/>
        <v>0</v>
      </c>
      <c r="AE249" s="133">
        <f t="shared" si="45"/>
        <v>0</v>
      </c>
      <c r="AF249" s="133">
        <f t="shared" si="46"/>
        <v>0</v>
      </c>
    </row>
    <row r="250" spans="1:32" s="96" customFormat="1" x14ac:dyDescent="0.3">
      <c r="A250" s="122">
        <v>238</v>
      </c>
      <c r="B250" s="123" t="s">
        <v>258</v>
      </c>
      <c r="C250" s="136">
        <v>1</v>
      </c>
      <c r="D250" s="124" t="s">
        <v>691</v>
      </c>
      <c r="E250" s="125" t="s">
        <v>130</v>
      </c>
      <c r="F250" s="21">
        <v>0</v>
      </c>
      <c r="G250" s="126">
        <v>60</v>
      </c>
      <c r="H250" s="126">
        <v>120</v>
      </c>
      <c r="I250" s="126">
        <f t="shared" si="47"/>
        <v>200</v>
      </c>
      <c r="J250" s="126">
        <v>0</v>
      </c>
      <c r="K250" s="127">
        <f t="shared" si="48"/>
        <v>200</v>
      </c>
      <c r="L250" s="128">
        <v>228.98</v>
      </c>
      <c r="M250" s="128">
        <v>240.76</v>
      </c>
      <c r="N250" s="129">
        <v>50</v>
      </c>
      <c r="O250" s="129"/>
      <c r="P250" s="129">
        <v>50</v>
      </c>
      <c r="Q250" s="129"/>
      <c r="R250" s="129">
        <v>50</v>
      </c>
      <c r="S250" s="129"/>
      <c r="T250" s="129">
        <v>50</v>
      </c>
      <c r="U250" s="129"/>
      <c r="V250" s="130">
        <f t="shared" si="49"/>
        <v>45796</v>
      </c>
      <c r="W250" s="130">
        <f t="shared" si="50"/>
        <v>11449</v>
      </c>
      <c r="X250" s="130">
        <f t="shared" si="52"/>
        <v>11449</v>
      </c>
      <c r="Y250" s="130">
        <f t="shared" si="40"/>
        <v>11449</v>
      </c>
      <c r="Z250" s="130">
        <f t="shared" si="53"/>
        <v>11449</v>
      </c>
      <c r="AA250" s="131">
        <f t="shared" si="51"/>
        <v>0</v>
      </c>
      <c r="AB250" s="132">
        <f t="shared" si="42"/>
        <v>0</v>
      </c>
      <c r="AC250" s="133">
        <f t="shared" si="43"/>
        <v>0</v>
      </c>
      <c r="AD250" s="133">
        <f t="shared" si="44"/>
        <v>0</v>
      </c>
      <c r="AE250" s="133">
        <f t="shared" si="45"/>
        <v>0</v>
      </c>
      <c r="AF250" s="133">
        <f t="shared" si="46"/>
        <v>0</v>
      </c>
    </row>
    <row r="251" spans="1:32" s="96" customFormat="1" x14ac:dyDescent="0.3">
      <c r="A251" s="122">
        <v>239</v>
      </c>
      <c r="B251" s="123" t="s">
        <v>259</v>
      </c>
      <c r="C251" s="136">
        <v>1</v>
      </c>
      <c r="D251" s="124" t="s">
        <v>691</v>
      </c>
      <c r="E251" s="125" t="s">
        <v>130</v>
      </c>
      <c r="F251" s="21">
        <v>70</v>
      </c>
      <c r="G251" s="126">
        <v>79</v>
      </c>
      <c r="H251" s="126">
        <v>30</v>
      </c>
      <c r="I251" s="126">
        <f t="shared" si="47"/>
        <v>80</v>
      </c>
      <c r="J251" s="126">
        <v>0</v>
      </c>
      <c r="K251" s="127">
        <f t="shared" si="48"/>
        <v>80</v>
      </c>
      <c r="L251" s="128">
        <v>189.39</v>
      </c>
      <c r="M251" s="128">
        <v>267.5</v>
      </c>
      <c r="N251" s="129">
        <v>20</v>
      </c>
      <c r="O251" s="129"/>
      <c r="P251" s="129">
        <v>20</v>
      </c>
      <c r="Q251" s="129"/>
      <c r="R251" s="129">
        <v>20</v>
      </c>
      <c r="S251" s="129"/>
      <c r="T251" s="129">
        <v>20</v>
      </c>
      <c r="U251" s="129"/>
      <c r="V251" s="130">
        <f t="shared" si="49"/>
        <v>15151.199999999999</v>
      </c>
      <c r="W251" s="130">
        <f t="shared" si="50"/>
        <v>3787.7999999999997</v>
      </c>
      <c r="X251" s="130">
        <f t="shared" si="52"/>
        <v>3787.7999999999997</v>
      </c>
      <c r="Y251" s="130">
        <f t="shared" si="40"/>
        <v>3787.7999999999997</v>
      </c>
      <c r="Z251" s="130">
        <f t="shared" si="53"/>
        <v>3787.7999999999997</v>
      </c>
      <c r="AA251" s="131">
        <f t="shared" si="51"/>
        <v>0</v>
      </c>
      <c r="AB251" s="132">
        <f t="shared" si="42"/>
        <v>0</v>
      </c>
      <c r="AC251" s="133">
        <f t="shared" si="43"/>
        <v>0</v>
      </c>
      <c r="AD251" s="133">
        <f t="shared" si="44"/>
        <v>0</v>
      </c>
      <c r="AE251" s="133">
        <f t="shared" si="45"/>
        <v>0</v>
      </c>
      <c r="AF251" s="133">
        <f t="shared" si="46"/>
        <v>0</v>
      </c>
    </row>
    <row r="252" spans="1:32" s="96" customFormat="1" x14ac:dyDescent="0.3">
      <c r="A252" s="122">
        <v>240</v>
      </c>
      <c r="B252" s="123" t="s">
        <v>260</v>
      </c>
      <c r="C252" s="136">
        <v>21</v>
      </c>
      <c r="D252" s="124" t="s">
        <v>747</v>
      </c>
      <c r="E252" s="125" t="s">
        <v>24</v>
      </c>
      <c r="F252" s="21">
        <v>10</v>
      </c>
      <c r="G252" s="126">
        <v>35</v>
      </c>
      <c r="H252" s="126">
        <v>2</v>
      </c>
      <c r="I252" s="126">
        <f t="shared" si="47"/>
        <v>20</v>
      </c>
      <c r="J252" s="126">
        <v>0</v>
      </c>
      <c r="K252" s="127">
        <f t="shared" si="48"/>
        <v>20</v>
      </c>
      <c r="L252" s="128">
        <v>119.84</v>
      </c>
      <c r="M252" s="128">
        <v>342.4</v>
      </c>
      <c r="N252" s="129">
        <v>10</v>
      </c>
      <c r="O252" s="129"/>
      <c r="P252" s="129"/>
      <c r="Q252" s="129"/>
      <c r="R252" s="129">
        <v>10</v>
      </c>
      <c r="S252" s="129"/>
      <c r="T252" s="129"/>
      <c r="U252" s="129"/>
      <c r="V252" s="130">
        <f t="shared" si="49"/>
        <v>2396.8000000000002</v>
      </c>
      <c r="W252" s="130">
        <f t="shared" si="50"/>
        <v>1198.4000000000001</v>
      </c>
      <c r="X252" s="130">
        <f t="shared" si="52"/>
        <v>0</v>
      </c>
      <c r="Y252" s="130">
        <f t="shared" si="40"/>
        <v>1198.4000000000001</v>
      </c>
      <c r="Z252" s="130">
        <f t="shared" si="53"/>
        <v>0</v>
      </c>
      <c r="AA252" s="131">
        <f t="shared" si="51"/>
        <v>0</v>
      </c>
      <c r="AB252" s="132">
        <f t="shared" si="42"/>
        <v>0</v>
      </c>
      <c r="AC252" s="133">
        <f t="shared" si="43"/>
        <v>0</v>
      </c>
      <c r="AD252" s="133">
        <f t="shared" si="44"/>
        <v>0</v>
      </c>
      <c r="AE252" s="133">
        <f t="shared" si="45"/>
        <v>0</v>
      </c>
      <c r="AF252" s="133">
        <f t="shared" si="46"/>
        <v>0</v>
      </c>
    </row>
    <row r="253" spans="1:32" s="96" customFormat="1" x14ac:dyDescent="0.3">
      <c r="A253" s="122">
        <v>241</v>
      </c>
      <c r="B253" s="123" t="s">
        <v>261</v>
      </c>
      <c r="C253" s="136">
        <v>1</v>
      </c>
      <c r="D253" s="124" t="s">
        <v>723</v>
      </c>
      <c r="E253" s="125" t="s">
        <v>130</v>
      </c>
      <c r="F253" s="21">
        <v>84</v>
      </c>
      <c r="G253" s="126">
        <v>228</v>
      </c>
      <c r="H253" s="126">
        <v>144</v>
      </c>
      <c r="I253" s="126">
        <f t="shared" si="47"/>
        <v>240</v>
      </c>
      <c r="J253" s="126">
        <v>0</v>
      </c>
      <c r="K253" s="127">
        <f t="shared" si="48"/>
        <v>240</v>
      </c>
      <c r="L253" s="128">
        <v>32.1</v>
      </c>
      <c r="M253" s="128">
        <v>53.5</v>
      </c>
      <c r="N253" s="129">
        <v>120</v>
      </c>
      <c r="O253" s="129"/>
      <c r="P253" s="129"/>
      <c r="Q253" s="129"/>
      <c r="R253" s="129">
        <v>120</v>
      </c>
      <c r="S253" s="129"/>
      <c r="T253" s="129"/>
      <c r="U253" s="129"/>
      <c r="V253" s="130">
        <f t="shared" si="49"/>
        <v>7704</v>
      </c>
      <c r="W253" s="130">
        <f t="shared" si="50"/>
        <v>3852</v>
      </c>
      <c r="X253" s="130">
        <f t="shared" si="52"/>
        <v>0</v>
      </c>
      <c r="Y253" s="130">
        <f t="shared" si="40"/>
        <v>3852</v>
      </c>
      <c r="Z253" s="130">
        <f t="shared" si="53"/>
        <v>0</v>
      </c>
      <c r="AA253" s="131">
        <f t="shared" si="51"/>
        <v>0</v>
      </c>
      <c r="AB253" s="132">
        <f t="shared" si="42"/>
        <v>0</v>
      </c>
      <c r="AC253" s="133">
        <f t="shared" si="43"/>
        <v>0</v>
      </c>
      <c r="AD253" s="133">
        <f t="shared" si="44"/>
        <v>0</v>
      </c>
      <c r="AE253" s="133">
        <f t="shared" si="45"/>
        <v>0</v>
      </c>
      <c r="AF253" s="133">
        <f t="shared" si="46"/>
        <v>0</v>
      </c>
    </row>
    <row r="254" spans="1:32" s="96" customFormat="1" x14ac:dyDescent="0.3">
      <c r="A254" s="122">
        <v>242</v>
      </c>
      <c r="B254" s="123" t="s">
        <v>262</v>
      </c>
      <c r="C254" s="136">
        <v>1</v>
      </c>
      <c r="D254" s="124" t="s">
        <v>748</v>
      </c>
      <c r="E254" s="125"/>
      <c r="F254" s="21"/>
      <c r="G254" s="126">
        <v>90</v>
      </c>
      <c r="H254" s="126">
        <v>80</v>
      </c>
      <c r="I254" s="126">
        <f t="shared" si="47"/>
        <v>120</v>
      </c>
      <c r="J254" s="126"/>
      <c r="K254" s="127">
        <f t="shared" si="48"/>
        <v>120</v>
      </c>
      <c r="L254" s="128">
        <v>41.73</v>
      </c>
      <c r="M254" s="128">
        <v>45.62</v>
      </c>
      <c r="N254" s="129">
        <v>60</v>
      </c>
      <c r="O254" s="129"/>
      <c r="P254" s="129"/>
      <c r="Q254" s="129"/>
      <c r="R254" s="129">
        <v>60</v>
      </c>
      <c r="S254" s="129"/>
      <c r="T254" s="129"/>
      <c r="U254" s="129"/>
      <c r="V254" s="130">
        <f t="shared" si="49"/>
        <v>5007.5999999999995</v>
      </c>
      <c r="W254" s="130">
        <f t="shared" si="50"/>
        <v>2503.7999999999997</v>
      </c>
      <c r="X254" s="130">
        <f t="shared" si="52"/>
        <v>0</v>
      </c>
      <c r="Y254" s="130">
        <f t="shared" si="40"/>
        <v>2503.7999999999997</v>
      </c>
      <c r="Z254" s="130">
        <f t="shared" si="53"/>
        <v>0</v>
      </c>
      <c r="AA254" s="131">
        <f t="shared" si="51"/>
        <v>0</v>
      </c>
      <c r="AB254" s="132">
        <f t="shared" si="42"/>
        <v>0</v>
      </c>
      <c r="AC254" s="133">
        <f t="shared" si="43"/>
        <v>0</v>
      </c>
      <c r="AD254" s="133">
        <f t="shared" si="44"/>
        <v>0</v>
      </c>
      <c r="AE254" s="133">
        <f t="shared" si="45"/>
        <v>0</v>
      </c>
      <c r="AF254" s="133">
        <f t="shared" si="46"/>
        <v>0</v>
      </c>
    </row>
    <row r="255" spans="1:32" s="96" customFormat="1" x14ac:dyDescent="0.3">
      <c r="A255" s="122">
        <v>243</v>
      </c>
      <c r="B255" s="123" t="s">
        <v>263</v>
      </c>
      <c r="C255" s="124">
        <v>21</v>
      </c>
      <c r="D255" s="124" t="s">
        <v>747</v>
      </c>
      <c r="E255" s="125" t="s">
        <v>24</v>
      </c>
      <c r="F255" s="21">
        <v>58</v>
      </c>
      <c r="G255" s="126">
        <v>34</v>
      </c>
      <c r="H255" s="126">
        <v>9</v>
      </c>
      <c r="I255" s="126">
        <f t="shared" si="47"/>
        <v>20</v>
      </c>
      <c r="J255" s="126">
        <v>0</v>
      </c>
      <c r="K255" s="127">
        <f t="shared" si="48"/>
        <v>20</v>
      </c>
      <c r="L255" s="128">
        <v>101.65</v>
      </c>
      <c r="M255" s="128">
        <v>214</v>
      </c>
      <c r="N255" s="129">
        <v>10</v>
      </c>
      <c r="O255" s="129"/>
      <c r="P255" s="129"/>
      <c r="Q255" s="129"/>
      <c r="R255" s="129">
        <v>10</v>
      </c>
      <c r="S255" s="129"/>
      <c r="T255" s="129"/>
      <c r="U255" s="129"/>
      <c r="V255" s="130">
        <f t="shared" si="49"/>
        <v>2033</v>
      </c>
      <c r="W255" s="130">
        <f t="shared" si="50"/>
        <v>1016.5</v>
      </c>
      <c r="X255" s="130">
        <f t="shared" si="52"/>
        <v>0</v>
      </c>
      <c r="Y255" s="130">
        <f t="shared" si="40"/>
        <v>1016.5</v>
      </c>
      <c r="Z255" s="130">
        <f t="shared" si="53"/>
        <v>0</v>
      </c>
      <c r="AA255" s="131">
        <f t="shared" si="51"/>
        <v>0</v>
      </c>
      <c r="AB255" s="132">
        <f t="shared" si="42"/>
        <v>0</v>
      </c>
      <c r="AC255" s="133">
        <f t="shared" si="43"/>
        <v>0</v>
      </c>
      <c r="AD255" s="133">
        <f t="shared" si="44"/>
        <v>0</v>
      </c>
      <c r="AE255" s="133">
        <f t="shared" si="45"/>
        <v>0</v>
      </c>
      <c r="AF255" s="133">
        <f t="shared" si="46"/>
        <v>0</v>
      </c>
    </row>
    <row r="256" spans="1:32" s="96" customFormat="1" x14ac:dyDescent="0.3">
      <c r="A256" s="122">
        <v>244</v>
      </c>
      <c r="B256" s="123" t="s">
        <v>264</v>
      </c>
      <c r="C256" s="124">
        <v>1</v>
      </c>
      <c r="D256" s="124" t="s">
        <v>691</v>
      </c>
      <c r="E256" s="125" t="s">
        <v>130</v>
      </c>
      <c r="F256" s="21">
        <v>95</v>
      </c>
      <c r="G256" s="126">
        <v>70</v>
      </c>
      <c r="H256" s="126">
        <v>50</v>
      </c>
      <c r="I256" s="126">
        <f t="shared" si="47"/>
        <v>80</v>
      </c>
      <c r="J256" s="126">
        <v>0</v>
      </c>
      <c r="K256" s="127">
        <f t="shared" si="48"/>
        <v>80</v>
      </c>
      <c r="L256" s="128">
        <v>299.60000000000002</v>
      </c>
      <c r="M256" s="128">
        <v>9999</v>
      </c>
      <c r="N256" s="129">
        <v>20</v>
      </c>
      <c r="O256" s="129"/>
      <c r="P256" s="129">
        <v>20</v>
      </c>
      <c r="Q256" s="129"/>
      <c r="R256" s="129">
        <v>20</v>
      </c>
      <c r="S256" s="129"/>
      <c r="T256" s="129">
        <v>20</v>
      </c>
      <c r="U256" s="129"/>
      <c r="V256" s="130">
        <f t="shared" si="49"/>
        <v>23968</v>
      </c>
      <c r="W256" s="130">
        <f t="shared" si="50"/>
        <v>5992</v>
      </c>
      <c r="X256" s="130">
        <f t="shared" si="52"/>
        <v>5992</v>
      </c>
      <c r="Y256" s="130">
        <f t="shared" si="40"/>
        <v>5992</v>
      </c>
      <c r="Z256" s="130">
        <f t="shared" si="53"/>
        <v>5992</v>
      </c>
      <c r="AA256" s="131">
        <f t="shared" si="51"/>
        <v>0</v>
      </c>
      <c r="AB256" s="132">
        <f t="shared" si="42"/>
        <v>0</v>
      </c>
      <c r="AC256" s="133">
        <f t="shared" si="43"/>
        <v>0</v>
      </c>
      <c r="AD256" s="133">
        <f t="shared" si="44"/>
        <v>0</v>
      </c>
      <c r="AE256" s="133">
        <f t="shared" si="45"/>
        <v>0</v>
      </c>
      <c r="AF256" s="133">
        <f t="shared" si="46"/>
        <v>0</v>
      </c>
    </row>
    <row r="257" spans="1:32" s="96" customFormat="1" x14ac:dyDescent="0.3">
      <c r="A257" s="122">
        <v>245</v>
      </c>
      <c r="B257" s="123" t="s">
        <v>265</v>
      </c>
      <c r="C257" s="124">
        <v>6</v>
      </c>
      <c r="D257" s="124" t="s">
        <v>701</v>
      </c>
      <c r="E257" s="125" t="s">
        <v>24</v>
      </c>
      <c r="F257" s="21">
        <v>160</v>
      </c>
      <c r="G257" s="126">
        <v>148</v>
      </c>
      <c r="H257" s="126">
        <v>76</v>
      </c>
      <c r="I257" s="126">
        <f t="shared" si="47"/>
        <v>100</v>
      </c>
      <c r="J257" s="126">
        <v>0</v>
      </c>
      <c r="K257" s="127">
        <f t="shared" si="48"/>
        <v>100</v>
      </c>
      <c r="L257" s="128">
        <v>5.7</v>
      </c>
      <c r="M257" s="128">
        <v>11.02</v>
      </c>
      <c r="N257" s="129"/>
      <c r="O257" s="129"/>
      <c r="P257" s="129">
        <v>50</v>
      </c>
      <c r="Q257" s="129"/>
      <c r="R257" s="129"/>
      <c r="S257" s="129"/>
      <c r="T257" s="129">
        <v>50</v>
      </c>
      <c r="U257" s="129"/>
      <c r="V257" s="130">
        <f t="shared" si="49"/>
        <v>570</v>
      </c>
      <c r="W257" s="130">
        <f t="shared" si="50"/>
        <v>0</v>
      </c>
      <c r="X257" s="130">
        <f t="shared" si="52"/>
        <v>285</v>
      </c>
      <c r="Y257" s="130">
        <f t="shared" si="40"/>
        <v>0</v>
      </c>
      <c r="Z257" s="130">
        <f t="shared" si="53"/>
        <v>285</v>
      </c>
      <c r="AA257" s="131">
        <f t="shared" si="51"/>
        <v>0</v>
      </c>
      <c r="AB257" s="132">
        <f t="shared" si="42"/>
        <v>0</v>
      </c>
      <c r="AC257" s="133">
        <f t="shared" si="43"/>
        <v>0</v>
      </c>
      <c r="AD257" s="133">
        <f t="shared" si="44"/>
        <v>0</v>
      </c>
      <c r="AE257" s="133">
        <f t="shared" si="45"/>
        <v>0</v>
      </c>
      <c r="AF257" s="133">
        <f t="shared" si="46"/>
        <v>0</v>
      </c>
    </row>
    <row r="258" spans="1:32" s="96" customFormat="1" x14ac:dyDescent="0.3">
      <c r="A258" s="122">
        <v>246</v>
      </c>
      <c r="B258" s="123" t="s">
        <v>266</v>
      </c>
      <c r="C258" s="124">
        <v>12</v>
      </c>
      <c r="D258" s="124" t="s">
        <v>698</v>
      </c>
      <c r="E258" s="125" t="s">
        <v>24</v>
      </c>
      <c r="F258" s="21">
        <v>130</v>
      </c>
      <c r="G258" s="126">
        <v>100</v>
      </c>
      <c r="H258" s="126">
        <v>40</v>
      </c>
      <c r="I258" s="126">
        <f t="shared" si="47"/>
        <v>80</v>
      </c>
      <c r="J258" s="126">
        <v>0</v>
      </c>
      <c r="K258" s="127">
        <f t="shared" si="48"/>
        <v>80</v>
      </c>
      <c r="L258" s="128">
        <v>92</v>
      </c>
      <c r="M258" s="128">
        <v>9999</v>
      </c>
      <c r="N258" s="129">
        <v>20</v>
      </c>
      <c r="O258" s="129"/>
      <c r="P258" s="129">
        <v>20</v>
      </c>
      <c r="Q258" s="129"/>
      <c r="R258" s="129">
        <v>20</v>
      </c>
      <c r="S258" s="129"/>
      <c r="T258" s="129">
        <v>20</v>
      </c>
      <c r="U258" s="129"/>
      <c r="V258" s="130">
        <f t="shared" si="49"/>
        <v>7360</v>
      </c>
      <c r="W258" s="130">
        <f t="shared" si="50"/>
        <v>1840</v>
      </c>
      <c r="X258" s="130">
        <f t="shared" si="52"/>
        <v>1840</v>
      </c>
      <c r="Y258" s="130">
        <f t="shared" si="40"/>
        <v>1840</v>
      </c>
      <c r="Z258" s="130">
        <f t="shared" si="53"/>
        <v>1840</v>
      </c>
      <c r="AA258" s="131">
        <f t="shared" si="51"/>
        <v>0</v>
      </c>
      <c r="AB258" s="132">
        <f t="shared" si="42"/>
        <v>0</v>
      </c>
      <c r="AC258" s="133">
        <f t="shared" si="43"/>
        <v>0</v>
      </c>
      <c r="AD258" s="133">
        <f t="shared" si="44"/>
        <v>0</v>
      </c>
      <c r="AE258" s="133">
        <f t="shared" si="45"/>
        <v>0</v>
      </c>
      <c r="AF258" s="133">
        <f t="shared" si="46"/>
        <v>0</v>
      </c>
    </row>
    <row r="259" spans="1:32" s="96" customFormat="1" x14ac:dyDescent="0.3">
      <c r="A259" s="122">
        <v>247</v>
      </c>
      <c r="B259" s="123" t="s">
        <v>267</v>
      </c>
      <c r="C259" s="124">
        <v>1</v>
      </c>
      <c r="D259" s="124" t="s">
        <v>691</v>
      </c>
      <c r="E259" s="125" t="s">
        <v>268</v>
      </c>
      <c r="F259" s="21">
        <v>20</v>
      </c>
      <c r="G259" s="126">
        <v>20</v>
      </c>
      <c r="H259" s="126">
        <v>35</v>
      </c>
      <c r="I259" s="126">
        <f t="shared" si="47"/>
        <v>40</v>
      </c>
      <c r="J259" s="126">
        <v>0</v>
      </c>
      <c r="K259" s="127">
        <f t="shared" si="48"/>
        <v>40</v>
      </c>
      <c r="L259" s="128">
        <v>1926</v>
      </c>
      <c r="M259" s="128">
        <v>9999</v>
      </c>
      <c r="N259" s="129">
        <v>10</v>
      </c>
      <c r="O259" s="129"/>
      <c r="P259" s="129">
        <v>10</v>
      </c>
      <c r="Q259" s="129"/>
      <c r="R259" s="129">
        <v>10</v>
      </c>
      <c r="S259" s="129"/>
      <c r="T259" s="129">
        <v>10</v>
      </c>
      <c r="U259" s="129"/>
      <c r="V259" s="130">
        <f t="shared" si="49"/>
        <v>77040</v>
      </c>
      <c r="W259" s="130">
        <f t="shared" si="50"/>
        <v>19260</v>
      </c>
      <c r="X259" s="130">
        <f t="shared" si="52"/>
        <v>19260</v>
      </c>
      <c r="Y259" s="130">
        <f t="shared" si="40"/>
        <v>19260</v>
      </c>
      <c r="Z259" s="130">
        <f t="shared" si="53"/>
        <v>19260</v>
      </c>
      <c r="AA259" s="131">
        <f t="shared" si="51"/>
        <v>0</v>
      </c>
      <c r="AB259" s="132">
        <f t="shared" si="42"/>
        <v>0</v>
      </c>
      <c r="AC259" s="133">
        <f t="shared" si="43"/>
        <v>0</v>
      </c>
      <c r="AD259" s="133">
        <f t="shared" si="44"/>
        <v>0</v>
      </c>
      <c r="AE259" s="133">
        <f t="shared" si="45"/>
        <v>0</v>
      </c>
      <c r="AF259" s="133">
        <f t="shared" si="46"/>
        <v>0</v>
      </c>
    </row>
    <row r="260" spans="1:32" s="96" customFormat="1" ht="21" x14ac:dyDescent="0.3">
      <c r="A260" s="122"/>
      <c r="B260" s="139" t="s">
        <v>749</v>
      </c>
      <c r="C260" s="124"/>
      <c r="D260" s="124"/>
      <c r="E260" s="125"/>
      <c r="F260" s="21"/>
      <c r="G260" s="126"/>
      <c r="H260" s="126"/>
      <c r="I260" s="126">
        <f t="shared" si="47"/>
        <v>0</v>
      </c>
      <c r="J260" s="126"/>
      <c r="K260" s="127">
        <f t="shared" si="48"/>
        <v>0</v>
      </c>
      <c r="L260" s="128"/>
      <c r="M260" s="128"/>
      <c r="N260" s="129"/>
      <c r="O260" s="129"/>
      <c r="P260" s="129"/>
      <c r="Q260" s="129"/>
      <c r="R260" s="129"/>
      <c r="S260" s="129"/>
      <c r="T260" s="129"/>
      <c r="U260" s="129"/>
      <c r="V260" s="130">
        <f t="shared" si="49"/>
        <v>0</v>
      </c>
      <c r="W260" s="130">
        <f t="shared" si="50"/>
        <v>0</v>
      </c>
      <c r="X260" s="130">
        <f t="shared" si="52"/>
        <v>0</v>
      </c>
      <c r="Y260" s="130">
        <f t="shared" si="40"/>
        <v>0</v>
      </c>
      <c r="Z260" s="130">
        <f t="shared" si="53"/>
        <v>0</v>
      </c>
      <c r="AA260" s="131">
        <f t="shared" si="51"/>
        <v>0</v>
      </c>
      <c r="AB260" s="132">
        <f t="shared" si="42"/>
        <v>0</v>
      </c>
      <c r="AC260" s="133">
        <f t="shared" si="43"/>
        <v>0</v>
      </c>
      <c r="AD260" s="133">
        <f t="shared" si="44"/>
        <v>0</v>
      </c>
      <c r="AE260" s="133">
        <f t="shared" si="45"/>
        <v>0</v>
      </c>
      <c r="AF260" s="133">
        <f t="shared" si="46"/>
        <v>0</v>
      </c>
    </row>
    <row r="261" spans="1:32" s="96" customFormat="1" x14ac:dyDescent="0.3">
      <c r="A261" s="122">
        <v>248</v>
      </c>
      <c r="B261" s="137" t="s">
        <v>269</v>
      </c>
      <c r="C261" s="136">
        <v>500</v>
      </c>
      <c r="D261" s="136" t="s">
        <v>750</v>
      </c>
      <c r="E261" s="138" t="s">
        <v>270</v>
      </c>
      <c r="F261" s="21">
        <v>51</v>
      </c>
      <c r="G261" s="126">
        <v>44</v>
      </c>
      <c r="H261" s="126">
        <v>35</v>
      </c>
      <c r="I261" s="126">
        <f t="shared" si="47"/>
        <v>60</v>
      </c>
      <c r="J261" s="126">
        <v>0</v>
      </c>
      <c r="K261" s="127">
        <f t="shared" si="48"/>
        <v>60</v>
      </c>
      <c r="L261" s="128">
        <v>290</v>
      </c>
      <c r="M261" s="128">
        <v>505</v>
      </c>
      <c r="N261" s="129">
        <v>20</v>
      </c>
      <c r="O261" s="129"/>
      <c r="P261" s="129">
        <v>20</v>
      </c>
      <c r="Q261" s="129"/>
      <c r="R261" s="129">
        <v>20</v>
      </c>
      <c r="S261" s="129"/>
      <c r="T261" s="129"/>
      <c r="U261" s="129"/>
      <c r="V261" s="130">
        <f t="shared" si="49"/>
        <v>17400</v>
      </c>
      <c r="W261" s="130">
        <f t="shared" si="50"/>
        <v>5800</v>
      </c>
      <c r="X261" s="130">
        <f t="shared" si="52"/>
        <v>5800</v>
      </c>
      <c r="Y261" s="130">
        <f t="shared" si="40"/>
        <v>5800</v>
      </c>
      <c r="Z261" s="130">
        <f t="shared" si="53"/>
        <v>0</v>
      </c>
      <c r="AA261" s="131">
        <f t="shared" si="51"/>
        <v>0</v>
      </c>
      <c r="AB261" s="132">
        <f t="shared" si="42"/>
        <v>0</v>
      </c>
      <c r="AC261" s="133">
        <f t="shared" si="43"/>
        <v>0</v>
      </c>
      <c r="AD261" s="133">
        <f t="shared" si="44"/>
        <v>0</v>
      </c>
      <c r="AE261" s="133">
        <f t="shared" si="45"/>
        <v>0</v>
      </c>
      <c r="AF261" s="133">
        <f t="shared" si="46"/>
        <v>0</v>
      </c>
    </row>
    <row r="262" spans="1:32" s="96" customFormat="1" x14ac:dyDescent="0.3">
      <c r="A262" s="122">
        <v>249</v>
      </c>
      <c r="B262" s="137" t="s">
        <v>271</v>
      </c>
      <c r="C262" s="136">
        <v>500</v>
      </c>
      <c r="D262" s="136" t="s">
        <v>750</v>
      </c>
      <c r="E262" s="138" t="s">
        <v>24</v>
      </c>
      <c r="F262" s="21">
        <v>1</v>
      </c>
      <c r="G262" s="126">
        <v>14</v>
      </c>
      <c r="H262" s="126">
        <v>23</v>
      </c>
      <c r="I262" s="126">
        <f t="shared" si="47"/>
        <v>60</v>
      </c>
      <c r="J262" s="126">
        <v>0</v>
      </c>
      <c r="K262" s="127">
        <f t="shared" si="48"/>
        <v>60</v>
      </c>
      <c r="L262" s="128">
        <v>290</v>
      </c>
      <c r="M262" s="128">
        <v>505</v>
      </c>
      <c r="N262" s="129">
        <v>10</v>
      </c>
      <c r="O262" s="129"/>
      <c r="P262" s="129">
        <v>20</v>
      </c>
      <c r="Q262" s="129"/>
      <c r="R262" s="129">
        <v>10</v>
      </c>
      <c r="S262" s="129"/>
      <c r="T262" s="129">
        <v>20</v>
      </c>
      <c r="U262" s="129"/>
      <c r="V262" s="130">
        <f t="shared" si="49"/>
        <v>17400</v>
      </c>
      <c r="W262" s="130">
        <f t="shared" si="50"/>
        <v>2900</v>
      </c>
      <c r="X262" s="130">
        <f t="shared" si="52"/>
        <v>5800</v>
      </c>
      <c r="Y262" s="130">
        <f t="shared" si="40"/>
        <v>2900</v>
      </c>
      <c r="Z262" s="130">
        <f t="shared" si="53"/>
        <v>5800</v>
      </c>
      <c r="AA262" s="131">
        <f t="shared" si="51"/>
        <v>0</v>
      </c>
      <c r="AB262" s="132">
        <f t="shared" si="42"/>
        <v>0</v>
      </c>
      <c r="AC262" s="133">
        <f t="shared" si="43"/>
        <v>0</v>
      </c>
      <c r="AD262" s="133">
        <f t="shared" si="44"/>
        <v>0</v>
      </c>
      <c r="AE262" s="133">
        <f t="shared" si="45"/>
        <v>0</v>
      </c>
      <c r="AF262" s="133">
        <f t="shared" si="46"/>
        <v>0</v>
      </c>
    </row>
    <row r="263" spans="1:32" s="96" customFormat="1" x14ac:dyDescent="0.3">
      <c r="A263" s="122">
        <v>250</v>
      </c>
      <c r="B263" s="137" t="s">
        <v>272</v>
      </c>
      <c r="C263" s="136">
        <v>200</v>
      </c>
      <c r="D263" s="136" t="s">
        <v>710</v>
      </c>
      <c r="E263" s="138" t="s">
        <v>24</v>
      </c>
      <c r="F263" s="21">
        <v>37</v>
      </c>
      <c r="G263" s="126">
        <v>38</v>
      </c>
      <c r="H263" s="126">
        <v>34</v>
      </c>
      <c r="I263" s="126">
        <f t="shared" si="47"/>
        <v>40</v>
      </c>
      <c r="J263" s="126">
        <v>0</v>
      </c>
      <c r="K263" s="127">
        <f t="shared" si="48"/>
        <v>40</v>
      </c>
      <c r="L263" s="128">
        <v>120</v>
      </c>
      <c r="M263" s="128">
        <v>240</v>
      </c>
      <c r="N263" s="129">
        <v>20</v>
      </c>
      <c r="O263" s="129"/>
      <c r="P263" s="129"/>
      <c r="Q263" s="129"/>
      <c r="R263" s="129">
        <v>20</v>
      </c>
      <c r="S263" s="129"/>
      <c r="T263" s="129"/>
      <c r="U263" s="129"/>
      <c r="V263" s="130">
        <f t="shared" si="49"/>
        <v>4800</v>
      </c>
      <c r="W263" s="130">
        <f t="shared" si="50"/>
        <v>2400</v>
      </c>
      <c r="X263" s="130">
        <f t="shared" si="52"/>
        <v>0</v>
      </c>
      <c r="Y263" s="130">
        <f t="shared" si="40"/>
        <v>2400</v>
      </c>
      <c r="Z263" s="130">
        <f t="shared" si="53"/>
        <v>0</v>
      </c>
      <c r="AA263" s="131">
        <f t="shared" si="51"/>
        <v>0</v>
      </c>
      <c r="AB263" s="132">
        <f t="shared" si="42"/>
        <v>0</v>
      </c>
      <c r="AC263" s="133">
        <f t="shared" si="43"/>
        <v>0</v>
      </c>
      <c r="AD263" s="133">
        <f t="shared" si="44"/>
        <v>0</v>
      </c>
      <c r="AE263" s="133">
        <f t="shared" si="45"/>
        <v>0</v>
      </c>
      <c r="AF263" s="133">
        <f t="shared" si="46"/>
        <v>0</v>
      </c>
    </row>
    <row r="264" spans="1:32" s="96" customFormat="1" x14ac:dyDescent="0.3">
      <c r="A264" s="122">
        <v>251</v>
      </c>
      <c r="B264" s="137" t="s">
        <v>273</v>
      </c>
      <c r="C264" s="136">
        <v>500</v>
      </c>
      <c r="D264" s="136" t="s">
        <v>750</v>
      </c>
      <c r="E264" s="138" t="s">
        <v>270</v>
      </c>
      <c r="F264" s="21">
        <v>5</v>
      </c>
      <c r="G264" s="126">
        <v>5</v>
      </c>
      <c r="H264" s="126">
        <v>4</v>
      </c>
      <c r="I264" s="126">
        <f t="shared" si="47"/>
        <v>20</v>
      </c>
      <c r="J264" s="126">
        <v>0</v>
      </c>
      <c r="K264" s="127">
        <f t="shared" si="48"/>
        <v>20</v>
      </c>
      <c r="L264" s="128">
        <v>435</v>
      </c>
      <c r="M264" s="128">
        <v>9999</v>
      </c>
      <c r="N264" s="129"/>
      <c r="O264" s="129"/>
      <c r="P264" s="129">
        <v>10</v>
      </c>
      <c r="Q264" s="129"/>
      <c r="R264" s="129"/>
      <c r="S264" s="129"/>
      <c r="T264" s="129">
        <v>10</v>
      </c>
      <c r="U264" s="129"/>
      <c r="V264" s="130">
        <f t="shared" si="49"/>
        <v>8700</v>
      </c>
      <c r="W264" s="130">
        <f t="shared" si="50"/>
        <v>0</v>
      </c>
      <c r="X264" s="130">
        <f t="shared" si="52"/>
        <v>4350</v>
      </c>
      <c r="Y264" s="130">
        <f t="shared" si="40"/>
        <v>0</v>
      </c>
      <c r="Z264" s="130">
        <f t="shared" si="53"/>
        <v>4350</v>
      </c>
      <c r="AA264" s="131">
        <f t="shared" si="51"/>
        <v>0</v>
      </c>
      <c r="AB264" s="132">
        <f t="shared" si="42"/>
        <v>0</v>
      </c>
      <c r="AC264" s="133">
        <f t="shared" si="43"/>
        <v>0</v>
      </c>
      <c r="AD264" s="133">
        <f t="shared" si="44"/>
        <v>0</v>
      </c>
      <c r="AE264" s="133">
        <f t="shared" si="45"/>
        <v>0</v>
      </c>
      <c r="AF264" s="133">
        <f t="shared" si="46"/>
        <v>0</v>
      </c>
    </row>
    <row r="265" spans="1:32" s="96" customFormat="1" x14ac:dyDescent="0.3">
      <c r="A265" s="122">
        <v>252</v>
      </c>
      <c r="B265" s="137" t="s">
        <v>274</v>
      </c>
      <c r="C265" s="136">
        <v>1</v>
      </c>
      <c r="D265" s="136" t="s">
        <v>750</v>
      </c>
      <c r="E265" s="138" t="s">
        <v>130</v>
      </c>
      <c r="F265" s="21">
        <v>4470</v>
      </c>
      <c r="G265" s="126">
        <v>4050</v>
      </c>
      <c r="H265" s="126">
        <v>3750</v>
      </c>
      <c r="I265" s="126">
        <f t="shared" si="47"/>
        <v>6000</v>
      </c>
      <c r="J265" s="126">
        <v>0</v>
      </c>
      <c r="K265" s="127">
        <f t="shared" si="48"/>
        <v>6000</v>
      </c>
      <c r="L265" s="128">
        <v>8</v>
      </c>
      <c r="M265" s="128">
        <v>9999</v>
      </c>
      <c r="N265" s="129">
        <v>1500</v>
      </c>
      <c r="O265" s="129"/>
      <c r="P265" s="129">
        <v>1500</v>
      </c>
      <c r="Q265" s="129"/>
      <c r="R265" s="129">
        <v>1500</v>
      </c>
      <c r="S265" s="129"/>
      <c r="T265" s="129">
        <v>1500</v>
      </c>
      <c r="U265" s="129"/>
      <c r="V265" s="130">
        <f t="shared" si="49"/>
        <v>48000</v>
      </c>
      <c r="W265" s="130">
        <f t="shared" si="50"/>
        <v>12000</v>
      </c>
      <c r="X265" s="130">
        <f t="shared" si="52"/>
        <v>12000</v>
      </c>
      <c r="Y265" s="130">
        <f t="shared" si="40"/>
        <v>12000</v>
      </c>
      <c r="Z265" s="130">
        <f t="shared" si="53"/>
        <v>12000</v>
      </c>
      <c r="AA265" s="131">
        <f t="shared" si="51"/>
        <v>0</v>
      </c>
      <c r="AB265" s="132">
        <f t="shared" si="42"/>
        <v>0</v>
      </c>
      <c r="AC265" s="133">
        <f t="shared" si="43"/>
        <v>0</v>
      </c>
      <c r="AD265" s="133">
        <f t="shared" si="44"/>
        <v>0</v>
      </c>
      <c r="AE265" s="133">
        <f t="shared" si="45"/>
        <v>0</v>
      </c>
      <c r="AF265" s="133">
        <f t="shared" si="46"/>
        <v>0</v>
      </c>
    </row>
    <row r="266" spans="1:32" s="96" customFormat="1" ht="21" x14ac:dyDescent="0.35">
      <c r="A266" s="370" t="s">
        <v>275</v>
      </c>
      <c r="B266" s="370"/>
      <c r="C266" s="147"/>
      <c r="D266" s="147"/>
      <c r="E266" s="148"/>
      <c r="F266" s="149"/>
      <c r="G266" s="150"/>
      <c r="H266" s="150"/>
      <c r="I266" s="126">
        <f t="shared" si="47"/>
        <v>0</v>
      </c>
      <c r="J266" s="150"/>
      <c r="K266" s="127">
        <f t="shared" si="48"/>
        <v>0</v>
      </c>
      <c r="L266" s="128"/>
      <c r="M266" s="151"/>
      <c r="N266" s="129"/>
      <c r="O266" s="129"/>
      <c r="P266" s="129"/>
      <c r="Q266" s="129"/>
      <c r="R266" s="129"/>
      <c r="S266" s="129"/>
      <c r="T266" s="129"/>
      <c r="U266" s="129"/>
      <c r="V266" s="152">
        <f t="shared" si="49"/>
        <v>3734855.1900000004</v>
      </c>
      <c r="W266" s="152">
        <f>SUM(W11:W265)</f>
        <v>1010574.8300000003</v>
      </c>
      <c r="X266" s="152">
        <f>SUM(X11:X265)</f>
        <v>876023.84</v>
      </c>
      <c r="Y266" s="152">
        <f>SUM(Y11:Y265)</f>
        <v>1035445.8800000004</v>
      </c>
      <c r="Z266" s="152">
        <f>SUM(Z11:Z265)</f>
        <v>812810.6399999999</v>
      </c>
      <c r="AA266" s="153">
        <f t="shared" si="51"/>
        <v>0</v>
      </c>
      <c r="AB266" s="154">
        <f>SUM(AB11:AB265)</f>
        <v>0</v>
      </c>
      <c r="AC266" s="154">
        <f>SUM(AC11:AC265)</f>
        <v>0</v>
      </c>
      <c r="AD266" s="154">
        <f>SUM(AD11:AD265)</f>
        <v>0</v>
      </c>
      <c r="AE266" s="154">
        <f>SUM(AE11:AE265)</f>
        <v>0</v>
      </c>
      <c r="AF266" s="154">
        <f>SUM(AF11:AF265)</f>
        <v>0</v>
      </c>
    </row>
    <row r="267" spans="1:32" s="96" customFormat="1" ht="21.75" customHeight="1" x14ac:dyDescent="0.35">
      <c r="A267" s="155"/>
      <c r="B267" s="105" t="s">
        <v>276</v>
      </c>
      <c r="C267" s="147"/>
      <c r="D267" s="147"/>
      <c r="E267" s="144"/>
      <c r="F267" s="156"/>
      <c r="G267" s="126"/>
      <c r="H267" s="126"/>
      <c r="I267" s="126">
        <f t="shared" si="47"/>
        <v>0</v>
      </c>
      <c r="J267" s="126"/>
      <c r="K267" s="127">
        <f t="shared" si="48"/>
        <v>0</v>
      </c>
      <c r="L267" s="128"/>
      <c r="M267" s="157"/>
      <c r="N267" s="129"/>
      <c r="O267" s="129"/>
      <c r="P267" s="129"/>
      <c r="Q267" s="129"/>
      <c r="R267" s="129"/>
      <c r="S267" s="129"/>
      <c r="T267" s="129"/>
      <c r="U267" s="129"/>
      <c r="V267" s="130">
        <f t="shared" si="49"/>
        <v>0</v>
      </c>
      <c r="W267" s="130">
        <f t="shared" si="50"/>
        <v>0</v>
      </c>
      <c r="X267" s="130">
        <f t="shared" si="52"/>
        <v>0</v>
      </c>
      <c r="Y267" s="130">
        <f t="shared" ref="Y267:Y330" si="54">R267*L267</f>
        <v>0</v>
      </c>
      <c r="Z267" s="130">
        <f t="shared" si="53"/>
        <v>0</v>
      </c>
      <c r="AA267" s="131">
        <f t="shared" si="51"/>
        <v>0</v>
      </c>
      <c r="AB267" s="132">
        <f t="shared" ref="AB267:AB330" si="55">AA267*L267</f>
        <v>0</v>
      </c>
      <c r="AC267" s="133">
        <f t="shared" ref="AC267:AC274" si="56">O267*L267</f>
        <v>0</v>
      </c>
      <c r="AD267" s="133">
        <f t="shared" ref="AD267:AD274" si="57">Q267*L267</f>
        <v>0</v>
      </c>
      <c r="AE267" s="133">
        <f t="shared" ref="AE267:AE274" si="58">S267*L267</f>
        <v>0</v>
      </c>
      <c r="AF267" s="133">
        <f t="shared" ref="AF267:AF274" si="59">U267*L267</f>
        <v>0</v>
      </c>
    </row>
    <row r="268" spans="1:32" s="96" customFormat="1" ht="21" x14ac:dyDescent="0.35">
      <c r="A268" s="155"/>
      <c r="B268" s="158" t="s">
        <v>685</v>
      </c>
      <c r="C268" s="147"/>
      <c r="D268" s="147"/>
      <c r="E268" s="144"/>
      <c r="F268" s="156"/>
      <c r="G268" s="126"/>
      <c r="H268" s="126"/>
      <c r="I268" s="126">
        <f t="shared" ref="I268:I331" si="60">(N268+P268+R268+T268)</f>
        <v>0</v>
      </c>
      <c r="J268" s="126"/>
      <c r="K268" s="127">
        <f t="shared" ref="K268:K331" si="61">I268-J268</f>
        <v>0</v>
      </c>
      <c r="L268" s="128"/>
      <c r="M268" s="157"/>
      <c r="N268" s="129"/>
      <c r="O268" s="129"/>
      <c r="P268" s="129"/>
      <c r="Q268" s="129"/>
      <c r="R268" s="129"/>
      <c r="S268" s="129"/>
      <c r="T268" s="129"/>
      <c r="U268" s="129"/>
      <c r="V268" s="130">
        <f t="shared" ref="V268:V331" si="62">W268+X268+Y268+Z268</f>
        <v>0</v>
      </c>
      <c r="W268" s="130">
        <f t="shared" ref="W268:W331" si="63">N268*L268</f>
        <v>0</v>
      </c>
      <c r="X268" s="130">
        <f t="shared" si="52"/>
        <v>0</v>
      </c>
      <c r="Y268" s="130">
        <f t="shared" si="54"/>
        <v>0</v>
      </c>
      <c r="Z268" s="130">
        <f t="shared" si="53"/>
        <v>0</v>
      </c>
      <c r="AA268" s="131">
        <f t="shared" ref="AA268:AA331" si="64">O268+Q268+S268+U268</f>
        <v>0</v>
      </c>
      <c r="AB268" s="132">
        <f t="shared" si="55"/>
        <v>0</v>
      </c>
      <c r="AC268" s="133">
        <f t="shared" si="56"/>
        <v>0</v>
      </c>
      <c r="AD268" s="133">
        <f t="shared" si="57"/>
        <v>0</v>
      </c>
      <c r="AE268" s="133">
        <f t="shared" si="58"/>
        <v>0</v>
      </c>
      <c r="AF268" s="133">
        <f t="shared" si="59"/>
        <v>0</v>
      </c>
    </row>
    <row r="269" spans="1:32" s="96" customFormat="1" x14ac:dyDescent="0.3">
      <c r="A269" s="122">
        <v>1</v>
      </c>
      <c r="B269" s="123" t="s">
        <v>277</v>
      </c>
      <c r="C269" s="124">
        <v>500</v>
      </c>
      <c r="D269" s="124" t="s">
        <v>695</v>
      </c>
      <c r="E269" s="125" t="s">
        <v>24</v>
      </c>
      <c r="F269" s="21">
        <v>56</v>
      </c>
      <c r="G269" s="126">
        <v>70</v>
      </c>
      <c r="H269" s="126">
        <v>45</v>
      </c>
      <c r="I269" s="126">
        <f t="shared" si="60"/>
        <v>80</v>
      </c>
      <c r="J269" s="126">
        <v>0</v>
      </c>
      <c r="K269" s="127">
        <f t="shared" si="61"/>
        <v>80</v>
      </c>
      <c r="L269" s="128">
        <v>195</v>
      </c>
      <c r="M269" s="128">
        <v>9999</v>
      </c>
      <c r="N269" s="129">
        <v>20</v>
      </c>
      <c r="O269" s="129"/>
      <c r="P269" s="129">
        <v>20</v>
      </c>
      <c r="Q269" s="129"/>
      <c r="R269" s="129">
        <v>20</v>
      </c>
      <c r="S269" s="129"/>
      <c r="T269" s="129">
        <v>20</v>
      </c>
      <c r="U269" s="129"/>
      <c r="V269" s="130">
        <f t="shared" si="62"/>
        <v>15600</v>
      </c>
      <c r="W269" s="130">
        <f t="shared" si="63"/>
        <v>3900</v>
      </c>
      <c r="X269" s="130">
        <f t="shared" si="52"/>
        <v>3900</v>
      </c>
      <c r="Y269" s="130">
        <f t="shared" si="54"/>
        <v>3900</v>
      </c>
      <c r="Z269" s="130">
        <f t="shared" si="53"/>
        <v>3900</v>
      </c>
      <c r="AA269" s="131">
        <f t="shared" si="64"/>
        <v>0</v>
      </c>
      <c r="AB269" s="132">
        <f t="shared" si="55"/>
        <v>0</v>
      </c>
      <c r="AC269" s="133">
        <f t="shared" si="56"/>
        <v>0</v>
      </c>
      <c r="AD269" s="133">
        <f t="shared" si="57"/>
        <v>0</v>
      </c>
      <c r="AE269" s="133">
        <f t="shared" si="58"/>
        <v>0</v>
      </c>
      <c r="AF269" s="133">
        <f t="shared" si="59"/>
        <v>0</v>
      </c>
    </row>
    <row r="270" spans="1:32" s="96" customFormat="1" x14ac:dyDescent="0.3">
      <c r="A270" s="122">
        <v>2</v>
      </c>
      <c r="B270" s="123" t="s">
        <v>278</v>
      </c>
      <c r="C270" s="124">
        <v>200</v>
      </c>
      <c r="D270" s="124" t="s">
        <v>723</v>
      </c>
      <c r="E270" s="125" t="s">
        <v>24</v>
      </c>
      <c r="F270" s="21">
        <v>5</v>
      </c>
      <c r="G270" s="126">
        <v>11</v>
      </c>
      <c r="H270" s="126">
        <v>14</v>
      </c>
      <c r="I270" s="126">
        <f t="shared" si="60"/>
        <v>30</v>
      </c>
      <c r="J270" s="126">
        <v>0</v>
      </c>
      <c r="K270" s="127">
        <f t="shared" si="61"/>
        <v>30</v>
      </c>
      <c r="L270" s="128">
        <v>278.2</v>
      </c>
      <c r="M270" s="135">
        <v>9999</v>
      </c>
      <c r="N270" s="129">
        <v>10</v>
      </c>
      <c r="O270" s="129"/>
      <c r="P270" s="129">
        <v>10</v>
      </c>
      <c r="Q270" s="129"/>
      <c r="R270" s="129">
        <v>10</v>
      </c>
      <c r="S270" s="129"/>
      <c r="T270" s="129"/>
      <c r="U270" s="129"/>
      <c r="V270" s="130">
        <f t="shared" si="62"/>
        <v>8346</v>
      </c>
      <c r="W270" s="130">
        <f t="shared" si="63"/>
        <v>2782</v>
      </c>
      <c r="X270" s="130">
        <f t="shared" si="52"/>
        <v>2782</v>
      </c>
      <c r="Y270" s="130">
        <f t="shared" si="54"/>
        <v>2782</v>
      </c>
      <c r="Z270" s="130">
        <f t="shared" si="53"/>
        <v>0</v>
      </c>
      <c r="AA270" s="131">
        <f t="shared" si="64"/>
        <v>0</v>
      </c>
      <c r="AB270" s="132">
        <f t="shared" si="55"/>
        <v>0</v>
      </c>
      <c r="AC270" s="133">
        <f t="shared" si="56"/>
        <v>0</v>
      </c>
      <c r="AD270" s="133">
        <f t="shared" si="57"/>
        <v>0</v>
      </c>
      <c r="AE270" s="133">
        <f t="shared" si="58"/>
        <v>0</v>
      </c>
      <c r="AF270" s="133">
        <f t="shared" si="59"/>
        <v>0</v>
      </c>
    </row>
    <row r="271" spans="1:32" s="96" customFormat="1" x14ac:dyDescent="0.3">
      <c r="A271" s="122">
        <v>3</v>
      </c>
      <c r="B271" s="123" t="s">
        <v>279</v>
      </c>
      <c r="C271" s="124">
        <v>100</v>
      </c>
      <c r="D271" s="124" t="s">
        <v>698</v>
      </c>
      <c r="E271" s="125" t="s">
        <v>24</v>
      </c>
      <c r="F271" s="21">
        <v>4</v>
      </c>
      <c r="G271" s="126">
        <v>11</v>
      </c>
      <c r="H271" s="126">
        <v>5</v>
      </c>
      <c r="I271" s="126">
        <f t="shared" si="60"/>
        <v>10</v>
      </c>
      <c r="J271" s="126">
        <v>0</v>
      </c>
      <c r="K271" s="127">
        <f t="shared" si="61"/>
        <v>10</v>
      </c>
      <c r="L271" s="128">
        <v>472.94</v>
      </c>
      <c r="M271" s="128">
        <v>9999</v>
      </c>
      <c r="N271" s="129"/>
      <c r="O271" s="129"/>
      <c r="P271" s="129">
        <v>5</v>
      </c>
      <c r="Q271" s="129"/>
      <c r="R271" s="129"/>
      <c r="S271" s="129"/>
      <c r="T271" s="129">
        <v>5</v>
      </c>
      <c r="U271" s="129"/>
      <c r="V271" s="130">
        <f t="shared" si="62"/>
        <v>4729.3999999999996</v>
      </c>
      <c r="W271" s="130">
        <f t="shared" si="63"/>
        <v>0</v>
      </c>
      <c r="X271" s="130">
        <f t="shared" si="52"/>
        <v>2364.6999999999998</v>
      </c>
      <c r="Y271" s="130">
        <f t="shared" si="54"/>
        <v>0</v>
      </c>
      <c r="Z271" s="130">
        <f t="shared" si="53"/>
        <v>2364.6999999999998</v>
      </c>
      <c r="AA271" s="131">
        <f t="shared" si="64"/>
        <v>0</v>
      </c>
      <c r="AB271" s="132">
        <f t="shared" si="55"/>
        <v>0</v>
      </c>
      <c r="AC271" s="133">
        <f t="shared" si="56"/>
        <v>0</v>
      </c>
      <c r="AD271" s="133">
        <f t="shared" si="57"/>
        <v>0</v>
      </c>
      <c r="AE271" s="133">
        <f t="shared" si="58"/>
        <v>0</v>
      </c>
      <c r="AF271" s="133">
        <f t="shared" si="59"/>
        <v>0</v>
      </c>
    </row>
    <row r="272" spans="1:32" s="96" customFormat="1" x14ac:dyDescent="0.3">
      <c r="A272" s="159">
        <v>4</v>
      </c>
      <c r="B272" s="123" t="s">
        <v>280</v>
      </c>
      <c r="C272" s="124">
        <v>28</v>
      </c>
      <c r="D272" s="124" t="s">
        <v>691</v>
      </c>
      <c r="E272" s="125" t="s">
        <v>24</v>
      </c>
      <c r="F272" s="21">
        <v>870</v>
      </c>
      <c r="G272" s="126">
        <v>640</v>
      </c>
      <c r="H272" s="126">
        <v>830</v>
      </c>
      <c r="I272" s="126">
        <f t="shared" si="60"/>
        <v>1200</v>
      </c>
      <c r="J272" s="126">
        <v>0</v>
      </c>
      <c r="K272" s="127">
        <f t="shared" si="61"/>
        <v>1200</v>
      </c>
      <c r="L272" s="128">
        <v>311.37</v>
      </c>
      <c r="M272" s="128">
        <v>311.92</v>
      </c>
      <c r="N272" s="129">
        <v>300</v>
      </c>
      <c r="O272" s="129"/>
      <c r="P272" s="129">
        <v>300</v>
      </c>
      <c r="Q272" s="129"/>
      <c r="R272" s="129">
        <v>300</v>
      </c>
      <c r="S272" s="129"/>
      <c r="T272" s="129">
        <v>300</v>
      </c>
      <c r="U272" s="129"/>
      <c r="V272" s="130">
        <f t="shared" si="62"/>
        <v>373644</v>
      </c>
      <c r="W272" s="130">
        <f t="shared" si="63"/>
        <v>93411</v>
      </c>
      <c r="X272" s="130">
        <f t="shared" si="52"/>
        <v>93411</v>
      </c>
      <c r="Y272" s="130">
        <f t="shared" si="54"/>
        <v>93411</v>
      </c>
      <c r="Z272" s="130">
        <f t="shared" si="53"/>
        <v>93411</v>
      </c>
      <c r="AA272" s="131">
        <f t="shared" si="64"/>
        <v>0</v>
      </c>
      <c r="AB272" s="132">
        <f t="shared" si="55"/>
        <v>0</v>
      </c>
      <c r="AC272" s="133">
        <f t="shared" si="56"/>
        <v>0</v>
      </c>
      <c r="AD272" s="133">
        <f t="shared" si="57"/>
        <v>0</v>
      </c>
      <c r="AE272" s="133">
        <f t="shared" si="58"/>
        <v>0</v>
      </c>
      <c r="AF272" s="133">
        <f t="shared" si="59"/>
        <v>0</v>
      </c>
    </row>
    <row r="273" spans="1:46" x14ac:dyDescent="0.3">
      <c r="A273" s="159">
        <v>5</v>
      </c>
      <c r="B273" s="123" t="s">
        <v>751</v>
      </c>
      <c r="C273" s="124">
        <v>28</v>
      </c>
      <c r="D273" s="124" t="s">
        <v>691</v>
      </c>
      <c r="E273" s="125" t="s">
        <v>24</v>
      </c>
      <c r="F273" s="21"/>
      <c r="G273" s="126"/>
      <c r="H273" s="126">
        <v>20</v>
      </c>
      <c r="I273" s="126">
        <f t="shared" si="60"/>
        <v>200</v>
      </c>
      <c r="J273" s="126">
        <v>0</v>
      </c>
      <c r="K273" s="127">
        <f t="shared" si="61"/>
        <v>200</v>
      </c>
      <c r="L273" s="128">
        <v>455.82</v>
      </c>
      <c r="M273" s="128"/>
      <c r="N273" s="129">
        <v>50</v>
      </c>
      <c r="O273" s="129"/>
      <c r="P273" s="129">
        <v>50</v>
      </c>
      <c r="Q273" s="129"/>
      <c r="R273" s="129">
        <v>50</v>
      </c>
      <c r="S273" s="129"/>
      <c r="T273" s="129">
        <v>50</v>
      </c>
      <c r="U273" s="129"/>
      <c r="V273" s="130">
        <f t="shared" si="62"/>
        <v>91164</v>
      </c>
      <c r="W273" s="130">
        <f t="shared" si="63"/>
        <v>22791</v>
      </c>
      <c r="X273" s="130">
        <f t="shared" si="52"/>
        <v>22791</v>
      </c>
      <c r="Y273" s="130">
        <f t="shared" si="54"/>
        <v>22791</v>
      </c>
      <c r="Z273" s="130">
        <f t="shared" si="53"/>
        <v>22791</v>
      </c>
      <c r="AA273" s="131">
        <f t="shared" si="64"/>
        <v>0</v>
      </c>
      <c r="AB273" s="132">
        <f t="shared" si="55"/>
        <v>0</v>
      </c>
      <c r="AC273" s="133">
        <f t="shared" si="56"/>
        <v>0</v>
      </c>
      <c r="AD273" s="133">
        <f t="shared" si="57"/>
        <v>0</v>
      </c>
      <c r="AE273" s="133">
        <f t="shared" si="58"/>
        <v>0</v>
      </c>
      <c r="AF273" s="133">
        <f t="shared" si="59"/>
        <v>0</v>
      </c>
    </row>
    <row r="274" spans="1:46" x14ac:dyDescent="0.3">
      <c r="A274" s="122">
        <v>6</v>
      </c>
      <c r="B274" s="123" t="s">
        <v>281</v>
      </c>
      <c r="C274" s="124">
        <v>30</v>
      </c>
      <c r="D274" s="124" t="s">
        <v>691</v>
      </c>
      <c r="E274" s="125" t="s">
        <v>24</v>
      </c>
      <c r="F274" s="21">
        <v>400</v>
      </c>
      <c r="G274" s="126">
        <v>340</v>
      </c>
      <c r="H274" s="126">
        <v>450</v>
      </c>
      <c r="I274" s="126">
        <f t="shared" si="60"/>
        <v>800</v>
      </c>
      <c r="J274" s="126">
        <v>0</v>
      </c>
      <c r="K274" s="127">
        <f t="shared" si="61"/>
        <v>800</v>
      </c>
      <c r="L274" s="128">
        <v>437.63</v>
      </c>
      <c r="M274" s="128">
        <v>438</v>
      </c>
      <c r="N274" s="129">
        <v>200</v>
      </c>
      <c r="O274" s="129"/>
      <c r="P274" s="129">
        <v>200</v>
      </c>
      <c r="Q274" s="129"/>
      <c r="R274" s="129">
        <v>200</v>
      </c>
      <c r="S274" s="129"/>
      <c r="T274" s="129">
        <v>200</v>
      </c>
      <c r="U274" s="129"/>
      <c r="V274" s="130">
        <f t="shared" si="62"/>
        <v>350104</v>
      </c>
      <c r="W274" s="130">
        <f t="shared" si="63"/>
        <v>87526</v>
      </c>
      <c r="X274" s="130">
        <f t="shared" si="52"/>
        <v>87526</v>
      </c>
      <c r="Y274" s="130">
        <f t="shared" si="54"/>
        <v>87526</v>
      </c>
      <c r="Z274" s="130">
        <f t="shared" si="53"/>
        <v>87526</v>
      </c>
      <c r="AA274" s="131">
        <f t="shared" si="64"/>
        <v>0</v>
      </c>
      <c r="AB274" s="132">
        <f t="shared" si="55"/>
        <v>0</v>
      </c>
      <c r="AC274" s="133">
        <f t="shared" si="56"/>
        <v>0</v>
      </c>
      <c r="AD274" s="133">
        <f t="shared" si="57"/>
        <v>0</v>
      </c>
      <c r="AE274" s="133">
        <f t="shared" si="58"/>
        <v>0</v>
      </c>
      <c r="AF274" s="133">
        <f t="shared" si="59"/>
        <v>0</v>
      </c>
    </row>
    <row r="275" spans="1:46" x14ac:dyDescent="0.3">
      <c r="A275" s="122">
        <v>7</v>
      </c>
      <c r="B275" s="123" t="s">
        <v>282</v>
      </c>
      <c r="C275" s="124">
        <v>500</v>
      </c>
      <c r="D275" s="124" t="s">
        <v>695</v>
      </c>
      <c r="E275" s="125" t="s">
        <v>24</v>
      </c>
      <c r="F275" s="21">
        <v>53</v>
      </c>
      <c r="G275" s="126">
        <v>49</v>
      </c>
      <c r="H275" s="126">
        <v>30</v>
      </c>
      <c r="I275" s="126">
        <f t="shared" si="60"/>
        <v>60</v>
      </c>
      <c r="J275" s="126">
        <v>0</v>
      </c>
      <c r="K275" s="127">
        <f t="shared" si="61"/>
        <v>60</v>
      </c>
      <c r="L275" s="128">
        <v>100</v>
      </c>
      <c r="M275" s="128">
        <v>9999</v>
      </c>
      <c r="N275" s="129">
        <v>15</v>
      </c>
      <c r="O275" s="129"/>
      <c r="P275" s="129">
        <v>15</v>
      </c>
      <c r="Q275" s="129"/>
      <c r="R275" s="129">
        <v>15</v>
      </c>
      <c r="S275" s="129"/>
      <c r="T275" s="129">
        <v>15</v>
      </c>
      <c r="U275" s="129"/>
      <c r="V275" s="130">
        <f t="shared" si="62"/>
        <v>6000</v>
      </c>
      <c r="W275" s="130">
        <f t="shared" si="63"/>
        <v>1500</v>
      </c>
      <c r="X275" s="130">
        <f t="shared" si="52"/>
        <v>1500</v>
      </c>
      <c r="Y275" s="130">
        <f t="shared" si="54"/>
        <v>1500</v>
      </c>
      <c r="Z275" s="130">
        <f t="shared" si="53"/>
        <v>1500</v>
      </c>
      <c r="AA275" s="131">
        <f t="shared" si="64"/>
        <v>0</v>
      </c>
      <c r="AB275" s="132">
        <f t="shared" si="55"/>
        <v>0</v>
      </c>
      <c r="AC275" s="133">
        <f>O275*L275</f>
        <v>0</v>
      </c>
      <c r="AD275" s="133">
        <f>Q275*L275</f>
        <v>0</v>
      </c>
      <c r="AE275" s="133">
        <f>S275*L275</f>
        <v>0</v>
      </c>
      <c r="AF275" s="133">
        <f>U275*L275</f>
        <v>0</v>
      </c>
    </row>
    <row r="276" spans="1:46" x14ac:dyDescent="0.3">
      <c r="A276" s="122">
        <v>8</v>
      </c>
      <c r="B276" s="123" t="s">
        <v>283</v>
      </c>
      <c r="C276" s="124">
        <v>10</v>
      </c>
      <c r="D276" s="124" t="s">
        <v>752</v>
      </c>
      <c r="E276" s="125" t="s">
        <v>226</v>
      </c>
      <c r="F276" s="21">
        <v>558</v>
      </c>
      <c r="G276" s="126">
        <v>582</v>
      </c>
      <c r="H276" s="126">
        <v>540</v>
      </c>
      <c r="I276" s="126">
        <f t="shared" si="60"/>
        <v>720</v>
      </c>
      <c r="J276" s="126">
        <v>0</v>
      </c>
      <c r="K276" s="127">
        <f t="shared" si="61"/>
        <v>720</v>
      </c>
      <c r="L276" s="128">
        <v>43.87</v>
      </c>
      <c r="M276" s="128">
        <v>9999</v>
      </c>
      <c r="N276" s="129">
        <v>360</v>
      </c>
      <c r="O276" s="129"/>
      <c r="P276" s="129"/>
      <c r="Q276" s="129"/>
      <c r="R276" s="129">
        <v>360</v>
      </c>
      <c r="S276" s="129"/>
      <c r="T276" s="129"/>
      <c r="U276" s="129"/>
      <c r="V276" s="130">
        <f t="shared" si="62"/>
        <v>31586.399999999998</v>
      </c>
      <c r="W276" s="130">
        <f t="shared" si="63"/>
        <v>15793.199999999999</v>
      </c>
      <c r="X276" s="130">
        <f t="shared" si="52"/>
        <v>0</v>
      </c>
      <c r="Y276" s="130">
        <f t="shared" si="54"/>
        <v>15793.199999999999</v>
      </c>
      <c r="Z276" s="130">
        <f t="shared" si="53"/>
        <v>0</v>
      </c>
      <c r="AA276" s="131">
        <f t="shared" si="64"/>
        <v>0</v>
      </c>
      <c r="AB276" s="132">
        <f t="shared" si="55"/>
        <v>0</v>
      </c>
      <c r="AC276" s="133">
        <f>O276*L276</f>
        <v>0</v>
      </c>
      <c r="AD276" s="133">
        <f>Q276*L276</f>
        <v>0</v>
      </c>
      <c r="AE276" s="133">
        <f>S276*L276</f>
        <v>0</v>
      </c>
      <c r="AF276" s="133">
        <f>U276*L276</f>
        <v>0</v>
      </c>
    </row>
    <row r="277" spans="1:46" s="163" customFormat="1" ht="21" x14ac:dyDescent="0.35">
      <c r="A277" s="159">
        <v>9</v>
      </c>
      <c r="B277" s="123" t="s">
        <v>284</v>
      </c>
      <c r="C277" s="124">
        <v>60</v>
      </c>
      <c r="D277" s="124" t="s">
        <v>691</v>
      </c>
      <c r="E277" s="125" t="s">
        <v>22</v>
      </c>
      <c r="F277" s="21">
        <v>25</v>
      </c>
      <c r="G277" s="126">
        <v>30</v>
      </c>
      <c r="H277" s="126">
        <v>20</v>
      </c>
      <c r="I277" s="126">
        <f t="shared" si="60"/>
        <v>40</v>
      </c>
      <c r="J277" s="126">
        <v>0</v>
      </c>
      <c r="K277" s="127">
        <f t="shared" si="61"/>
        <v>40</v>
      </c>
      <c r="L277" s="128">
        <v>324.05</v>
      </c>
      <c r="M277" s="128">
        <v>9999</v>
      </c>
      <c r="N277" s="160">
        <v>10</v>
      </c>
      <c r="O277" s="160"/>
      <c r="P277" s="160">
        <v>10</v>
      </c>
      <c r="Q277" s="160"/>
      <c r="R277" s="160">
        <v>10</v>
      </c>
      <c r="S277" s="160"/>
      <c r="T277" s="160">
        <v>10</v>
      </c>
      <c r="U277" s="161"/>
      <c r="V277" s="130">
        <f t="shared" si="62"/>
        <v>12962</v>
      </c>
      <c r="W277" s="130">
        <f t="shared" si="63"/>
        <v>3240.5</v>
      </c>
      <c r="X277" s="130">
        <f t="shared" si="52"/>
        <v>3240.5</v>
      </c>
      <c r="Y277" s="130">
        <f t="shared" si="54"/>
        <v>3240.5</v>
      </c>
      <c r="Z277" s="130">
        <f t="shared" si="53"/>
        <v>3240.5</v>
      </c>
      <c r="AA277" s="131">
        <f t="shared" si="64"/>
        <v>0</v>
      </c>
      <c r="AB277" s="132">
        <f t="shared" si="55"/>
        <v>0</v>
      </c>
      <c r="AC277" s="133">
        <f t="shared" ref="AC277:AC331" si="65">O277*L277</f>
        <v>0</v>
      </c>
      <c r="AD277" s="133">
        <f t="shared" ref="AD277:AD331" si="66">Q277*L277</f>
        <v>0</v>
      </c>
      <c r="AE277" s="133">
        <f t="shared" ref="AE277:AE331" si="67">S277*L277</f>
        <v>0</v>
      </c>
      <c r="AF277" s="133">
        <f t="shared" ref="AF277:AF331" si="68">U277*L277</f>
        <v>0</v>
      </c>
      <c r="AG277" s="162"/>
      <c r="AH277" s="162"/>
      <c r="AI277" s="162"/>
      <c r="AJ277" s="162"/>
      <c r="AK277" s="162"/>
      <c r="AL277" s="162"/>
      <c r="AM277" s="162"/>
      <c r="AN277" s="162"/>
      <c r="AO277" s="162"/>
      <c r="AP277" s="162"/>
      <c r="AQ277" s="162"/>
      <c r="AR277" s="162"/>
      <c r="AS277" s="162"/>
      <c r="AT277" s="162"/>
    </row>
    <row r="278" spans="1:46" x14ac:dyDescent="0.3">
      <c r="A278" s="122">
        <v>10</v>
      </c>
      <c r="B278" s="123" t="s">
        <v>285</v>
      </c>
      <c r="C278" s="124">
        <v>100</v>
      </c>
      <c r="D278" s="124" t="s">
        <v>691</v>
      </c>
      <c r="E278" s="125" t="s">
        <v>24</v>
      </c>
      <c r="F278" s="21">
        <v>100</v>
      </c>
      <c r="G278" s="126">
        <v>35</v>
      </c>
      <c r="H278" s="126">
        <v>41</v>
      </c>
      <c r="I278" s="126">
        <f t="shared" si="60"/>
        <v>80</v>
      </c>
      <c r="J278" s="126">
        <v>0</v>
      </c>
      <c r="K278" s="127">
        <f t="shared" si="61"/>
        <v>80</v>
      </c>
      <c r="L278" s="128">
        <v>1690.6</v>
      </c>
      <c r="M278" s="128">
        <v>9999</v>
      </c>
      <c r="N278" s="160">
        <v>20</v>
      </c>
      <c r="O278" s="160"/>
      <c r="P278" s="160">
        <v>20</v>
      </c>
      <c r="Q278" s="160"/>
      <c r="R278" s="160">
        <v>20</v>
      </c>
      <c r="S278" s="160"/>
      <c r="T278" s="160">
        <v>20</v>
      </c>
      <c r="U278" s="160"/>
      <c r="V278" s="130">
        <f t="shared" si="62"/>
        <v>135248</v>
      </c>
      <c r="W278" s="130">
        <f t="shared" si="63"/>
        <v>33812</v>
      </c>
      <c r="X278" s="130">
        <f t="shared" si="52"/>
        <v>33812</v>
      </c>
      <c r="Y278" s="130">
        <f t="shared" si="54"/>
        <v>33812</v>
      </c>
      <c r="Z278" s="130">
        <f t="shared" si="53"/>
        <v>33812</v>
      </c>
      <c r="AA278" s="131">
        <f t="shared" si="64"/>
        <v>0</v>
      </c>
      <c r="AB278" s="132">
        <f t="shared" si="55"/>
        <v>0</v>
      </c>
      <c r="AC278" s="133">
        <f t="shared" si="65"/>
        <v>0</v>
      </c>
      <c r="AD278" s="133">
        <f t="shared" si="66"/>
        <v>0</v>
      </c>
      <c r="AE278" s="133">
        <f t="shared" si="67"/>
        <v>0</v>
      </c>
      <c r="AF278" s="133">
        <f t="shared" si="68"/>
        <v>0</v>
      </c>
    </row>
    <row r="279" spans="1:46" s="141" customFormat="1" x14ac:dyDescent="0.3">
      <c r="A279" s="159">
        <v>11</v>
      </c>
      <c r="B279" s="123" t="s">
        <v>286</v>
      </c>
      <c r="C279" s="124">
        <v>30</v>
      </c>
      <c r="D279" s="124" t="s">
        <v>691</v>
      </c>
      <c r="E279" s="125" t="s">
        <v>22</v>
      </c>
      <c r="F279" s="21">
        <v>100</v>
      </c>
      <c r="G279" s="126">
        <v>77</v>
      </c>
      <c r="H279" s="126">
        <v>77</v>
      </c>
      <c r="I279" s="126">
        <f t="shared" si="60"/>
        <v>120</v>
      </c>
      <c r="J279" s="126">
        <v>0</v>
      </c>
      <c r="K279" s="127">
        <f t="shared" si="61"/>
        <v>120</v>
      </c>
      <c r="L279" s="128">
        <v>179.76</v>
      </c>
      <c r="M279" s="128">
        <v>9999</v>
      </c>
      <c r="N279" s="160">
        <v>30</v>
      </c>
      <c r="O279" s="160"/>
      <c r="P279" s="160">
        <v>30</v>
      </c>
      <c r="Q279" s="160"/>
      <c r="R279" s="160">
        <v>30</v>
      </c>
      <c r="S279" s="160"/>
      <c r="T279" s="160">
        <v>30</v>
      </c>
      <c r="U279" s="160"/>
      <c r="V279" s="130">
        <f t="shared" si="62"/>
        <v>21571.199999999997</v>
      </c>
      <c r="W279" s="130">
        <f t="shared" si="63"/>
        <v>5392.7999999999993</v>
      </c>
      <c r="X279" s="130">
        <f t="shared" si="52"/>
        <v>5392.7999999999993</v>
      </c>
      <c r="Y279" s="130">
        <f t="shared" si="54"/>
        <v>5392.7999999999993</v>
      </c>
      <c r="Z279" s="130">
        <f t="shared" si="53"/>
        <v>5392.7999999999993</v>
      </c>
      <c r="AA279" s="131">
        <f t="shared" si="64"/>
        <v>0</v>
      </c>
      <c r="AB279" s="132">
        <f t="shared" si="55"/>
        <v>0</v>
      </c>
      <c r="AC279" s="133">
        <f t="shared" si="65"/>
        <v>0</v>
      </c>
      <c r="AD279" s="133">
        <f t="shared" si="66"/>
        <v>0</v>
      </c>
      <c r="AE279" s="133">
        <f t="shared" si="67"/>
        <v>0</v>
      </c>
      <c r="AF279" s="133">
        <f t="shared" si="68"/>
        <v>0</v>
      </c>
      <c r="AG279" s="140"/>
      <c r="AH279" s="140"/>
      <c r="AI279" s="140"/>
      <c r="AJ279" s="140"/>
      <c r="AK279" s="140"/>
      <c r="AL279" s="140"/>
      <c r="AM279" s="140"/>
      <c r="AN279" s="140"/>
      <c r="AO279" s="140"/>
      <c r="AP279" s="140"/>
      <c r="AQ279" s="140"/>
      <c r="AR279" s="140"/>
      <c r="AS279" s="140"/>
      <c r="AT279" s="140"/>
    </row>
    <row r="280" spans="1:46" x14ac:dyDescent="0.3">
      <c r="A280" s="159">
        <v>12</v>
      </c>
      <c r="B280" s="123" t="s">
        <v>287</v>
      </c>
      <c r="C280" s="124">
        <v>30</v>
      </c>
      <c r="D280" s="124" t="s">
        <v>698</v>
      </c>
      <c r="E280" s="125" t="s">
        <v>24</v>
      </c>
      <c r="F280" s="21">
        <v>75</v>
      </c>
      <c r="G280" s="126">
        <v>55</v>
      </c>
      <c r="H280" s="126">
        <v>51</v>
      </c>
      <c r="I280" s="126">
        <f t="shared" si="60"/>
        <v>80</v>
      </c>
      <c r="J280" s="126">
        <v>0</v>
      </c>
      <c r="K280" s="127">
        <f t="shared" si="61"/>
        <v>80</v>
      </c>
      <c r="L280" s="128">
        <v>283.55</v>
      </c>
      <c r="M280" s="128">
        <v>9999</v>
      </c>
      <c r="N280" s="129">
        <v>20</v>
      </c>
      <c r="O280" s="129"/>
      <c r="P280" s="129">
        <v>20</v>
      </c>
      <c r="Q280" s="129"/>
      <c r="R280" s="129">
        <v>20</v>
      </c>
      <c r="S280" s="129"/>
      <c r="T280" s="129">
        <v>20</v>
      </c>
      <c r="U280" s="129"/>
      <c r="V280" s="130">
        <f>W280+X280+Y280+Z280</f>
        <v>22684</v>
      </c>
      <c r="W280" s="130">
        <f t="shared" si="63"/>
        <v>5671</v>
      </c>
      <c r="X280" s="130">
        <f t="shared" si="52"/>
        <v>5671</v>
      </c>
      <c r="Y280" s="130">
        <f t="shared" si="54"/>
        <v>5671</v>
      </c>
      <c r="Z280" s="130">
        <f t="shared" si="53"/>
        <v>5671</v>
      </c>
      <c r="AA280" s="131">
        <f t="shared" si="64"/>
        <v>0</v>
      </c>
      <c r="AB280" s="132">
        <f t="shared" si="55"/>
        <v>0</v>
      </c>
      <c r="AC280" s="133">
        <f t="shared" si="65"/>
        <v>0</v>
      </c>
      <c r="AD280" s="133">
        <f t="shared" si="66"/>
        <v>0</v>
      </c>
      <c r="AE280" s="133">
        <f t="shared" si="67"/>
        <v>0</v>
      </c>
      <c r="AF280" s="133">
        <f t="shared" si="68"/>
        <v>0</v>
      </c>
    </row>
    <row r="281" spans="1:46" x14ac:dyDescent="0.3">
      <c r="A281" s="122">
        <v>13</v>
      </c>
      <c r="B281" s="123" t="s">
        <v>288</v>
      </c>
      <c r="C281" s="124">
        <v>30</v>
      </c>
      <c r="D281" s="124" t="s">
        <v>691</v>
      </c>
      <c r="E281" s="125" t="s">
        <v>24</v>
      </c>
      <c r="F281" s="21">
        <v>182</v>
      </c>
      <c r="G281" s="126">
        <v>175</v>
      </c>
      <c r="H281" s="126">
        <v>113</v>
      </c>
      <c r="I281" s="126">
        <f t="shared" si="60"/>
        <v>240</v>
      </c>
      <c r="J281" s="126">
        <v>0</v>
      </c>
      <c r="K281" s="127">
        <f t="shared" si="61"/>
        <v>240</v>
      </c>
      <c r="L281" s="128">
        <v>456.89</v>
      </c>
      <c r="M281" s="128">
        <v>481.5</v>
      </c>
      <c r="N281" s="129">
        <v>60</v>
      </c>
      <c r="O281" s="129"/>
      <c r="P281" s="129">
        <v>60</v>
      </c>
      <c r="Q281" s="129"/>
      <c r="R281" s="129">
        <v>60</v>
      </c>
      <c r="S281" s="129"/>
      <c r="T281" s="129">
        <v>60</v>
      </c>
      <c r="U281" s="129"/>
      <c r="V281" s="130">
        <f t="shared" si="62"/>
        <v>109653.59999999999</v>
      </c>
      <c r="W281" s="130">
        <f t="shared" si="63"/>
        <v>27413.399999999998</v>
      </c>
      <c r="X281" s="130">
        <f t="shared" si="52"/>
        <v>27413.399999999998</v>
      </c>
      <c r="Y281" s="130">
        <f t="shared" si="54"/>
        <v>27413.399999999998</v>
      </c>
      <c r="Z281" s="130">
        <f t="shared" si="53"/>
        <v>27413.399999999998</v>
      </c>
      <c r="AA281" s="131">
        <f t="shared" si="64"/>
        <v>0</v>
      </c>
      <c r="AB281" s="132">
        <f t="shared" si="55"/>
        <v>0</v>
      </c>
      <c r="AC281" s="133">
        <f t="shared" si="65"/>
        <v>0</v>
      </c>
      <c r="AD281" s="133">
        <f t="shared" si="66"/>
        <v>0</v>
      </c>
      <c r="AE281" s="133">
        <f t="shared" si="67"/>
        <v>0</v>
      </c>
      <c r="AF281" s="133">
        <f t="shared" si="68"/>
        <v>0</v>
      </c>
    </row>
    <row r="282" spans="1:46" x14ac:dyDescent="0.3">
      <c r="A282" s="159">
        <v>14</v>
      </c>
      <c r="B282" s="123" t="s">
        <v>289</v>
      </c>
      <c r="C282" s="124">
        <v>14</v>
      </c>
      <c r="D282" s="124" t="s">
        <v>698</v>
      </c>
      <c r="E282" s="125" t="s">
        <v>24</v>
      </c>
      <c r="F282" s="21">
        <v>0</v>
      </c>
      <c r="G282" s="126">
        <v>50</v>
      </c>
      <c r="H282" s="126">
        <v>150</v>
      </c>
      <c r="I282" s="126">
        <f t="shared" si="60"/>
        <v>300</v>
      </c>
      <c r="J282" s="126">
        <v>0</v>
      </c>
      <c r="K282" s="127">
        <f t="shared" si="61"/>
        <v>300</v>
      </c>
      <c r="L282" s="128">
        <v>406.6</v>
      </c>
      <c r="M282" s="128">
        <v>9999</v>
      </c>
      <c r="N282" s="129">
        <v>100</v>
      </c>
      <c r="O282" s="129"/>
      <c r="P282" s="129">
        <v>50</v>
      </c>
      <c r="Q282" s="129"/>
      <c r="R282" s="129">
        <v>100</v>
      </c>
      <c r="S282" s="129"/>
      <c r="T282" s="129">
        <v>50</v>
      </c>
      <c r="U282" s="129"/>
      <c r="V282" s="130">
        <f>W282+X282+Y282+Z282</f>
        <v>121980</v>
      </c>
      <c r="W282" s="130">
        <f t="shared" si="63"/>
        <v>40660</v>
      </c>
      <c r="X282" s="130">
        <f t="shared" si="52"/>
        <v>20330</v>
      </c>
      <c r="Y282" s="130">
        <f t="shared" si="54"/>
        <v>40660</v>
      </c>
      <c r="Z282" s="130">
        <f t="shared" si="53"/>
        <v>20330</v>
      </c>
      <c r="AA282" s="131">
        <f t="shared" si="64"/>
        <v>0</v>
      </c>
      <c r="AB282" s="132">
        <f t="shared" si="55"/>
        <v>0</v>
      </c>
      <c r="AC282" s="133">
        <f t="shared" si="65"/>
        <v>0</v>
      </c>
      <c r="AD282" s="133">
        <f t="shared" si="66"/>
        <v>0</v>
      </c>
      <c r="AE282" s="133">
        <f t="shared" si="67"/>
        <v>0</v>
      </c>
      <c r="AF282" s="133">
        <f t="shared" si="68"/>
        <v>0</v>
      </c>
    </row>
    <row r="283" spans="1:46" x14ac:dyDescent="0.3">
      <c r="A283" s="122">
        <v>15</v>
      </c>
      <c r="B283" s="123" t="s">
        <v>290</v>
      </c>
      <c r="C283" s="124">
        <v>1000</v>
      </c>
      <c r="D283" s="124" t="s">
        <v>701</v>
      </c>
      <c r="E283" s="125" t="s">
        <v>22</v>
      </c>
      <c r="F283" s="21">
        <v>18</v>
      </c>
      <c r="G283" s="126">
        <v>11</v>
      </c>
      <c r="H283" s="126">
        <v>7</v>
      </c>
      <c r="I283" s="126">
        <f t="shared" si="60"/>
        <v>10</v>
      </c>
      <c r="J283" s="126">
        <v>0</v>
      </c>
      <c r="K283" s="127">
        <f t="shared" si="61"/>
        <v>10</v>
      </c>
      <c r="L283" s="128">
        <v>180</v>
      </c>
      <c r="M283" s="128">
        <v>9999</v>
      </c>
      <c r="N283" s="129">
        <v>5</v>
      </c>
      <c r="O283" s="129"/>
      <c r="P283" s="129"/>
      <c r="Q283" s="129"/>
      <c r="R283" s="129">
        <v>5</v>
      </c>
      <c r="S283" s="129"/>
      <c r="T283" s="129"/>
      <c r="U283" s="129"/>
      <c r="V283" s="130">
        <f t="shared" si="62"/>
        <v>1800</v>
      </c>
      <c r="W283" s="130">
        <f t="shared" si="63"/>
        <v>900</v>
      </c>
      <c r="X283" s="130">
        <f t="shared" si="52"/>
        <v>0</v>
      </c>
      <c r="Y283" s="130">
        <f t="shared" si="54"/>
        <v>900</v>
      </c>
      <c r="Z283" s="130">
        <f t="shared" si="53"/>
        <v>0</v>
      </c>
      <c r="AA283" s="131">
        <f t="shared" si="64"/>
        <v>0</v>
      </c>
      <c r="AB283" s="132">
        <f t="shared" si="55"/>
        <v>0</v>
      </c>
      <c r="AC283" s="133">
        <f t="shared" si="65"/>
        <v>0</v>
      </c>
      <c r="AD283" s="133">
        <f t="shared" si="66"/>
        <v>0</v>
      </c>
      <c r="AE283" s="133">
        <f t="shared" si="67"/>
        <v>0</v>
      </c>
      <c r="AF283" s="133">
        <f t="shared" si="68"/>
        <v>0</v>
      </c>
    </row>
    <row r="284" spans="1:46" x14ac:dyDescent="0.3">
      <c r="A284" s="159">
        <v>16</v>
      </c>
      <c r="B284" s="123" t="s">
        <v>291</v>
      </c>
      <c r="C284" s="124">
        <v>500</v>
      </c>
      <c r="D284" s="124" t="s">
        <v>689</v>
      </c>
      <c r="E284" s="125" t="s">
        <v>24</v>
      </c>
      <c r="F284" s="21">
        <v>9</v>
      </c>
      <c r="G284" s="126">
        <v>5</v>
      </c>
      <c r="H284" s="126">
        <v>6</v>
      </c>
      <c r="I284" s="126">
        <f t="shared" si="60"/>
        <v>12</v>
      </c>
      <c r="J284" s="126">
        <v>0</v>
      </c>
      <c r="K284" s="127">
        <f t="shared" si="61"/>
        <v>12</v>
      </c>
      <c r="L284" s="128">
        <v>250</v>
      </c>
      <c r="M284" s="128">
        <v>9999</v>
      </c>
      <c r="N284" s="129">
        <v>3</v>
      </c>
      <c r="O284" s="129"/>
      <c r="P284" s="129">
        <v>3</v>
      </c>
      <c r="Q284" s="129"/>
      <c r="R284" s="129">
        <v>3</v>
      </c>
      <c r="S284" s="129"/>
      <c r="T284" s="129">
        <v>3</v>
      </c>
      <c r="U284" s="129"/>
      <c r="V284" s="130">
        <f t="shared" si="62"/>
        <v>3000</v>
      </c>
      <c r="W284" s="130">
        <f t="shared" si="63"/>
        <v>750</v>
      </c>
      <c r="X284" s="130">
        <f t="shared" si="52"/>
        <v>750</v>
      </c>
      <c r="Y284" s="130">
        <f t="shared" si="54"/>
        <v>750</v>
      </c>
      <c r="Z284" s="130">
        <f t="shared" si="53"/>
        <v>750</v>
      </c>
      <c r="AA284" s="131">
        <f t="shared" si="64"/>
        <v>0</v>
      </c>
      <c r="AB284" s="132">
        <f t="shared" si="55"/>
        <v>0</v>
      </c>
      <c r="AC284" s="133">
        <f t="shared" si="65"/>
        <v>0</v>
      </c>
      <c r="AD284" s="133">
        <f t="shared" si="66"/>
        <v>0</v>
      </c>
      <c r="AE284" s="133">
        <f t="shared" si="67"/>
        <v>0</v>
      </c>
      <c r="AF284" s="133">
        <f t="shared" si="68"/>
        <v>0</v>
      </c>
    </row>
    <row r="285" spans="1:46" x14ac:dyDescent="0.3">
      <c r="A285" s="122">
        <v>17</v>
      </c>
      <c r="B285" s="123" t="s">
        <v>753</v>
      </c>
      <c r="C285" s="124">
        <v>30</v>
      </c>
      <c r="D285" s="124" t="s">
        <v>698</v>
      </c>
      <c r="E285" s="125" t="s">
        <v>24</v>
      </c>
      <c r="F285" s="21"/>
      <c r="G285" s="126"/>
      <c r="H285" s="126">
        <v>3200</v>
      </c>
      <c r="I285" s="126">
        <f t="shared" si="60"/>
        <v>4800</v>
      </c>
      <c r="J285" s="126">
        <v>0</v>
      </c>
      <c r="K285" s="127">
        <f t="shared" si="61"/>
        <v>4800</v>
      </c>
      <c r="L285" s="128">
        <v>234.33</v>
      </c>
      <c r="M285" s="128">
        <v>234.33</v>
      </c>
      <c r="N285" s="129">
        <v>1200</v>
      </c>
      <c r="O285" s="129"/>
      <c r="P285" s="129">
        <v>1200</v>
      </c>
      <c r="Q285" s="129"/>
      <c r="R285" s="129">
        <v>1200</v>
      </c>
      <c r="S285" s="129"/>
      <c r="T285" s="129">
        <v>1200</v>
      </c>
      <c r="U285" s="129"/>
      <c r="V285" s="130">
        <f t="shared" si="62"/>
        <v>1124784</v>
      </c>
      <c r="W285" s="130">
        <f t="shared" si="63"/>
        <v>281196</v>
      </c>
      <c r="X285" s="130">
        <f t="shared" si="52"/>
        <v>281196</v>
      </c>
      <c r="Y285" s="130">
        <f t="shared" si="54"/>
        <v>281196</v>
      </c>
      <c r="Z285" s="130">
        <f t="shared" si="53"/>
        <v>281196</v>
      </c>
      <c r="AA285" s="131">
        <f t="shared" si="64"/>
        <v>0</v>
      </c>
      <c r="AB285" s="132">
        <f t="shared" si="55"/>
        <v>0</v>
      </c>
      <c r="AC285" s="133">
        <f t="shared" si="65"/>
        <v>0</v>
      </c>
      <c r="AD285" s="133">
        <f t="shared" si="66"/>
        <v>0</v>
      </c>
      <c r="AE285" s="133">
        <f t="shared" si="67"/>
        <v>0</v>
      </c>
      <c r="AF285" s="133">
        <f t="shared" si="68"/>
        <v>0</v>
      </c>
    </row>
    <row r="286" spans="1:46" x14ac:dyDescent="0.3">
      <c r="A286" s="122">
        <v>18</v>
      </c>
      <c r="B286" s="123" t="s">
        <v>292</v>
      </c>
      <c r="C286" s="124">
        <v>28</v>
      </c>
      <c r="D286" s="124" t="s">
        <v>691</v>
      </c>
      <c r="E286" s="125" t="s">
        <v>24</v>
      </c>
      <c r="F286" s="21">
        <v>560</v>
      </c>
      <c r="G286" s="126">
        <v>700</v>
      </c>
      <c r="H286" s="126">
        <v>420</v>
      </c>
      <c r="I286" s="126">
        <f t="shared" si="60"/>
        <v>600</v>
      </c>
      <c r="J286" s="126">
        <v>0</v>
      </c>
      <c r="K286" s="127">
        <f t="shared" si="61"/>
        <v>600</v>
      </c>
      <c r="L286" s="128">
        <v>194.74</v>
      </c>
      <c r="M286" s="128">
        <v>194.88</v>
      </c>
      <c r="N286" s="129">
        <v>150</v>
      </c>
      <c r="O286" s="129"/>
      <c r="P286" s="129">
        <v>150</v>
      </c>
      <c r="Q286" s="129"/>
      <c r="R286" s="129">
        <v>150</v>
      </c>
      <c r="S286" s="129"/>
      <c r="T286" s="129">
        <v>150</v>
      </c>
      <c r="U286" s="129"/>
      <c r="V286" s="130">
        <f t="shared" si="62"/>
        <v>116844</v>
      </c>
      <c r="W286" s="130">
        <f t="shared" si="63"/>
        <v>29211</v>
      </c>
      <c r="X286" s="130">
        <f t="shared" si="52"/>
        <v>29211</v>
      </c>
      <c r="Y286" s="130">
        <f t="shared" si="54"/>
        <v>29211</v>
      </c>
      <c r="Z286" s="130">
        <f t="shared" si="53"/>
        <v>29211</v>
      </c>
      <c r="AA286" s="131">
        <f t="shared" si="64"/>
        <v>0</v>
      </c>
      <c r="AB286" s="132">
        <f t="shared" si="55"/>
        <v>0</v>
      </c>
      <c r="AC286" s="133">
        <f t="shared" si="65"/>
        <v>0</v>
      </c>
      <c r="AD286" s="133">
        <f t="shared" si="66"/>
        <v>0</v>
      </c>
      <c r="AE286" s="133">
        <f t="shared" si="67"/>
        <v>0</v>
      </c>
      <c r="AF286" s="133">
        <f t="shared" si="68"/>
        <v>0</v>
      </c>
    </row>
    <row r="287" spans="1:46" x14ac:dyDescent="0.3">
      <c r="A287" s="122">
        <v>19</v>
      </c>
      <c r="B287" s="123" t="s">
        <v>293</v>
      </c>
      <c r="C287" s="124">
        <v>500</v>
      </c>
      <c r="D287" s="124" t="s">
        <v>686</v>
      </c>
      <c r="E287" s="125" t="s">
        <v>24</v>
      </c>
      <c r="F287" s="21">
        <v>4</v>
      </c>
      <c r="G287" s="126">
        <v>6</v>
      </c>
      <c r="H287" s="126">
        <v>3</v>
      </c>
      <c r="I287" s="126">
        <f t="shared" si="60"/>
        <v>6</v>
      </c>
      <c r="J287" s="126">
        <v>0</v>
      </c>
      <c r="K287" s="127">
        <f t="shared" si="61"/>
        <v>6</v>
      </c>
      <c r="L287" s="128">
        <v>375</v>
      </c>
      <c r="M287" s="128">
        <v>9999</v>
      </c>
      <c r="N287" s="129"/>
      <c r="O287" s="129"/>
      <c r="P287" s="129">
        <v>3</v>
      </c>
      <c r="Q287" s="129"/>
      <c r="R287" s="129"/>
      <c r="S287" s="129"/>
      <c r="T287" s="129">
        <v>3</v>
      </c>
      <c r="U287" s="129"/>
      <c r="V287" s="130">
        <f t="shared" si="62"/>
        <v>2250</v>
      </c>
      <c r="W287" s="130">
        <f t="shared" si="63"/>
        <v>0</v>
      </c>
      <c r="X287" s="130">
        <f t="shared" si="52"/>
        <v>1125</v>
      </c>
      <c r="Y287" s="130">
        <f t="shared" si="54"/>
        <v>0</v>
      </c>
      <c r="Z287" s="130">
        <f t="shared" si="53"/>
        <v>1125</v>
      </c>
      <c r="AA287" s="131">
        <f t="shared" si="64"/>
        <v>0</v>
      </c>
      <c r="AB287" s="132">
        <f t="shared" si="55"/>
        <v>0</v>
      </c>
      <c r="AC287" s="133">
        <f t="shared" si="65"/>
        <v>0</v>
      </c>
      <c r="AD287" s="133">
        <f t="shared" si="66"/>
        <v>0</v>
      </c>
      <c r="AE287" s="133">
        <f t="shared" si="67"/>
        <v>0</v>
      </c>
      <c r="AF287" s="133">
        <f t="shared" si="68"/>
        <v>0</v>
      </c>
    </row>
    <row r="288" spans="1:46" x14ac:dyDescent="0.3">
      <c r="A288" s="122">
        <v>20</v>
      </c>
      <c r="B288" s="123" t="s">
        <v>294</v>
      </c>
      <c r="C288" s="124">
        <v>1000</v>
      </c>
      <c r="D288" s="124" t="s">
        <v>689</v>
      </c>
      <c r="E288" s="125" t="s">
        <v>22</v>
      </c>
      <c r="F288" s="21">
        <v>1</v>
      </c>
      <c r="G288" s="126">
        <v>2</v>
      </c>
      <c r="H288" s="126">
        <v>1</v>
      </c>
      <c r="I288" s="126">
        <f t="shared" si="60"/>
        <v>2</v>
      </c>
      <c r="J288" s="126">
        <v>0</v>
      </c>
      <c r="K288" s="127">
        <f t="shared" si="61"/>
        <v>2</v>
      </c>
      <c r="L288" s="128">
        <v>190</v>
      </c>
      <c r="M288" s="128">
        <v>9999</v>
      </c>
      <c r="N288" s="129">
        <v>1</v>
      </c>
      <c r="O288" s="129"/>
      <c r="P288" s="129"/>
      <c r="Q288" s="129"/>
      <c r="R288" s="129">
        <v>1</v>
      </c>
      <c r="S288" s="129"/>
      <c r="T288" s="129"/>
      <c r="U288" s="129"/>
      <c r="V288" s="130">
        <f t="shared" si="62"/>
        <v>380</v>
      </c>
      <c r="W288" s="130">
        <f t="shared" si="63"/>
        <v>190</v>
      </c>
      <c r="X288" s="130">
        <f t="shared" ref="X288:X331" si="69">P288*L288</f>
        <v>0</v>
      </c>
      <c r="Y288" s="130">
        <f t="shared" si="54"/>
        <v>190</v>
      </c>
      <c r="Z288" s="130">
        <f t="shared" ref="Z288:Z331" si="70">T288*L288</f>
        <v>0</v>
      </c>
      <c r="AA288" s="131">
        <f t="shared" si="64"/>
        <v>0</v>
      </c>
      <c r="AB288" s="132">
        <f t="shared" si="55"/>
        <v>0</v>
      </c>
      <c r="AC288" s="133">
        <f t="shared" si="65"/>
        <v>0</v>
      </c>
      <c r="AD288" s="133">
        <f t="shared" si="66"/>
        <v>0</v>
      </c>
      <c r="AE288" s="133">
        <f t="shared" si="67"/>
        <v>0</v>
      </c>
      <c r="AF288" s="133">
        <f t="shared" si="68"/>
        <v>0</v>
      </c>
    </row>
    <row r="289" spans="1:32" s="96" customFormat="1" x14ac:dyDescent="0.3">
      <c r="A289" s="159">
        <v>21</v>
      </c>
      <c r="B289" s="123" t="s">
        <v>295</v>
      </c>
      <c r="C289" s="124">
        <v>500</v>
      </c>
      <c r="D289" s="124" t="s">
        <v>698</v>
      </c>
      <c r="E289" s="125" t="s">
        <v>24</v>
      </c>
      <c r="F289" s="21">
        <v>8</v>
      </c>
      <c r="G289" s="126">
        <v>6</v>
      </c>
      <c r="H289" s="126">
        <v>5</v>
      </c>
      <c r="I289" s="126">
        <f t="shared" si="60"/>
        <v>6</v>
      </c>
      <c r="J289" s="126">
        <v>0</v>
      </c>
      <c r="K289" s="127">
        <f t="shared" si="61"/>
        <v>6</v>
      </c>
      <c r="L289" s="128">
        <v>1935.63</v>
      </c>
      <c r="M289" s="128">
        <v>9999</v>
      </c>
      <c r="N289" s="129">
        <v>3</v>
      </c>
      <c r="O289" s="129"/>
      <c r="P289" s="129"/>
      <c r="Q289" s="129"/>
      <c r="R289" s="129">
        <v>3</v>
      </c>
      <c r="S289" s="129"/>
      <c r="T289" s="129"/>
      <c r="U289" s="129"/>
      <c r="V289" s="130">
        <f t="shared" si="62"/>
        <v>11613.78</v>
      </c>
      <c r="W289" s="130">
        <f t="shared" si="63"/>
        <v>5806.89</v>
      </c>
      <c r="X289" s="130">
        <f t="shared" si="69"/>
        <v>0</v>
      </c>
      <c r="Y289" s="130">
        <f t="shared" si="54"/>
        <v>5806.89</v>
      </c>
      <c r="Z289" s="130">
        <f t="shared" si="70"/>
        <v>0</v>
      </c>
      <c r="AA289" s="131">
        <f t="shared" si="64"/>
        <v>0</v>
      </c>
      <c r="AB289" s="132">
        <f t="shared" si="55"/>
        <v>0</v>
      </c>
      <c r="AC289" s="133">
        <f t="shared" si="65"/>
        <v>0</v>
      </c>
      <c r="AD289" s="133">
        <f t="shared" si="66"/>
        <v>0</v>
      </c>
      <c r="AE289" s="133">
        <f t="shared" si="67"/>
        <v>0</v>
      </c>
      <c r="AF289" s="133">
        <f t="shared" si="68"/>
        <v>0</v>
      </c>
    </row>
    <row r="290" spans="1:32" s="96" customFormat="1" x14ac:dyDescent="0.3">
      <c r="A290" s="122">
        <v>22</v>
      </c>
      <c r="B290" s="123" t="s">
        <v>296</v>
      </c>
      <c r="C290" s="124">
        <v>30</v>
      </c>
      <c r="D290" s="124" t="s">
        <v>754</v>
      </c>
      <c r="E290" s="125" t="s">
        <v>22</v>
      </c>
      <c r="F290" s="21">
        <v>650</v>
      </c>
      <c r="G290" s="126">
        <v>510</v>
      </c>
      <c r="H290" s="126">
        <v>430</v>
      </c>
      <c r="I290" s="126">
        <f t="shared" si="60"/>
        <v>800</v>
      </c>
      <c r="J290" s="126">
        <v>0</v>
      </c>
      <c r="K290" s="127">
        <f t="shared" si="61"/>
        <v>800</v>
      </c>
      <c r="L290" s="128">
        <v>53.5</v>
      </c>
      <c r="M290" s="128">
        <v>9999</v>
      </c>
      <c r="N290" s="129">
        <v>200</v>
      </c>
      <c r="O290" s="129"/>
      <c r="P290" s="129">
        <v>200</v>
      </c>
      <c r="Q290" s="129"/>
      <c r="R290" s="129">
        <v>200</v>
      </c>
      <c r="S290" s="129"/>
      <c r="T290" s="129">
        <v>200</v>
      </c>
      <c r="U290" s="129"/>
      <c r="V290" s="130">
        <f t="shared" si="62"/>
        <v>42800</v>
      </c>
      <c r="W290" s="130">
        <f t="shared" si="63"/>
        <v>10700</v>
      </c>
      <c r="X290" s="130">
        <f t="shared" si="69"/>
        <v>10700</v>
      </c>
      <c r="Y290" s="130">
        <f t="shared" si="54"/>
        <v>10700</v>
      </c>
      <c r="Z290" s="130">
        <f t="shared" si="70"/>
        <v>10700</v>
      </c>
      <c r="AA290" s="131">
        <f t="shared" si="64"/>
        <v>0</v>
      </c>
      <c r="AB290" s="132">
        <f t="shared" si="55"/>
        <v>0</v>
      </c>
      <c r="AC290" s="133">
        <f t="shared" si="65"/>
        <v>0</v>
      </c>
      <c r="AD290" s="133">
        <f t="shared" si="66"/>
        <v>0</v>
      </c>
      <c r="AE290" s="133">
        <f t="shared" si="67"/>
        <v>0</v>
      </c>
      <c r="AF290" s="133">
        <f t="shared" si="68"/>
        <v>0</v>
      </c>
    </row>
    <row r="291" spans="1:32" s="96" customFormat="1" x14ac:dyDescent="0.3">
      <c r="A291" s="159">
        <v>23</v>
      </c>
      <c r="B291" s="123" t="s">
        <v>297</v>
      </c>
      <c r="C291" s="124">
        <v>500</v>
      </c>
      <c r="D291" s="124" t="s">
        <v>755</v>
      </c>
      <c r="E291" s="125" t="s">
        <v>24</v>
      </c>
      <c r="F291" s="21">
        <v>43</v>
      </c>
      <c r="G291" s="126">
        <v>47</v>
      </c>
      <c r="H291" s="126">
        <v>25</v>
      </c>
      <c r="I291" s="126">
        <f t="shared" si="60"/>
        <v>80</v>
      </c>
      <c r="J291" s="126">
        <v>0</v>
      </c>
      <c r="K291" s="127">
        <f t="shared" si="61"/>
        <v>80</v>
      </c>
      <c r="L291" s="128">
        <v>185</v>
      </c>
      <c r="M291" s="128">
        <v>9999</v>
      </c>
      <c r="N291" s="129">
        <v>20</v>
      </c>
      <c r="O291" s="129"/>
      <c r="P291" s="129">
        <v>20</v>
      </c>
      <c r="Q291" s="129"/>
      <c r="R291" s="129">
        <v>20</v>
      </c>
      <c r="S291" s="129"/>
      <c r="T291" s="129">
        <v>20</v>
      </c>
      <c r="U291" s="129"/>
      <c r="V291" s="130">
        <f t="shared" si="62"/>
        <v>14800</v>
      </c>
      <c r="W291" s="130">
        <f t="shared" si="63"/>
        <v>3700</v>
      </c>
      <c r="X291" s="130">
        <f t="shared" si="69"/>
        <v>3700</v>
      </c>
      <c r="Y291" s="130">
        <f t="shared" si="54"/>
        <v>3700</v>
      </c>
      <c r="Z291" s="130">
        <f t="shared" si="70"/>
        <v>3700</v>
      </c>
      <c r="AA291" s="131">
        <f t="shared" si="64"/>
        <v>0</v>
      </c>
      <c r="AB291" s="132">
        <f t="shared" si="55"/>
        <v>0</v>
      </c>
      <c r="AC291" s="133">
        <f t="shared" si="65"/>
        <v>0</v>
      </c>
      <c r="AD291" s="133">
        <f t="shared" si="66"/>
        <v>0</v>
      </c>
      <c r="AE291" s="133">
        <f t="shared" si="67"/>
        <v>0</v>
      </c>
      <c r="AF291" s="133">
        <f t="shared" si="68"/>
        <v>0</v>
      </c>
    </row>
    <row r="292" spans="1:32" s="96" customFormat="1" x14ac:dyDescent="0.3">
      <c r="A292" s="159">
        <v>24</v>
      </c>
      <c r="B292" s="123" t="s">
        <v>298</v>
      </c>
      <c r="C292" s="124">
        <v>28</v>
      </c>
      <c r="D292" s="124" t="s">
        <v>691</v>
      </c>
      <c r="E292" s="125" t="s">
        <v>24</v>
      </c>
      <c r="F292" s="21">
        <v>550</v>
      </c>
      <c r="G292" s="126">
        <v>1010</v>
      </c>
      <c r="H292" s="126">
        <v>1090</v>
      </c>
      <c r="I292" s="126">
        <f t="shared" si="60"/>
        <v>1600</v>
      </c>
      <c r="J292" s="126">
        <v>0</v>
      </c>
      <c r="K292" s="127">
        <f t="shared" si="61"/>
        <v>1600</v>
      </c>
      <c r="L292" s="128">
        <v>869.29</v>
      </c>
      <c r="M292" s="128">
        <v>9999</v>
      </c>
      <c r="N292" s="129">
        <v>400</v>
      </c>
      <c r="O292" s="129"/>
      <c r="P292" s="129">
        <v>400</v>
      </c>
      <c r="Q292" s="129"/>
      <c r="R292" s="129">
        <v>400</v>
      </c>
      <c r="S292" s="129"/>
      <c r="T292" s="129">
        <v>400</v>
      </c>
      <c r="U292" s="129"/>
      <c r="V292" s="130">
        <f t="shared" si="62"/>
        <v>1390864</v>
      </c>
      <c r="W292" s="130">
        <f t="shared" si="63"/>
        <v>347716</v>
      </c>
      <c r="X292" s="130">
        <f t="shared" si="69"/>
        <v>347716</v>
      </c>
      <c r="Y292" s="130">
        <f t="shared" si="54"/>
        <v>347716</v>
      </c>
      <c r="Z292" s="130">
        <f t="shared" si="70"/>
        <v>347716</v>
      </c>
      <c r="AA292" s="131">
        <f t="shared" si="64"/>
        <v>0</v>
      </c>
      <c r="AB292" s="132">
        <f t="shared" si="55"/>
        <v>0</v>
      </c>
      <c r="AC292" s="133">
        <f t="shared" si="65"/>
        <v>0</v>
      </c>
      <c r="AD292" s="133">
        <f t="shared" si="66"/>
        <v>0</v>
      </c>
      <c r="AE292" s="133">
        <f t="shared" si="67"/>
        <v>0</v>
      </c>
      <c r="AF292" s="133">
        <f t="shared" si="68"/>
        <v>0</v>
      </c>
    </row>
    <row r="293" spans="1:32" s="96" customFormat="1" x14ac:dyDescent="0.3">
      <c r="A293" s="122">
        <v>25</v>
      </c>
      <c r="B293" s="123" t="s">
        <v>299</v>
      </c>
      <c r="C293" s="124">
        <v>60</v>
      </c>
      <c r="D293" s="124" t="s">
        <v>698</v>
      </c>
      <c r="E293" s="125" t="s">
        <v>24</v>
      </c>
      <c r="F293" s="21">
        <v>12</v>
      </c>
      <c r="G293" s="126">
        <v>6</v>
      </c>
      <c r="H293" s="126">
        <v>4</v>
      </c>
      <c r="I293" s="126">
        <f t="shared" si="60"/>
        <v>10</v>
      </c>
      <c r="J293" s="126">
        <v>0</v>
      </c>
      <c r="K293" s="127">
        <f t="shared" si="61"/>
        <v>10</v>
      </c>
      <c r="L293" s="128">
        <v>928.76</v>
      </c>
      <c r="M293" s="128">
        <v>9999</v>
      </c>
      <c r="N293" s="129">
        <v>5</v>
      </c>
      <c r="O293" s="129"/>
      <c r="P293" s="129"/>
      <c r="Q293" s="129"/>
      <c r="R293" s="129">
        <v>5</v>
      </c>
      <c r="S293" s="129"/>
      <c r="T293" s="129"/>
      <c r="U293" s="129"/>
      <c r="V293" s="130">
        <f t="shared" si="62"/>
        <v>9287.6</v>
      </c>
      <c r="W293" s="130">
        <f t="shared" si="63"/>
        <v>4643.8</v>
      </c>
      <c r="X293" s="130">
        <f t="shared" si="69"/>
        <v>0</v>
      </c>
      <c r="Y293" s="130">
        <f t="shared" si="54"/>
        <v>4643.8</v>
      </c>
      <c r="Z293" s="130">
        <f t="shared" si="70"/>
        <v>0</v>
      </c>
      <c r="AA293" s="131">
        <f t="shared" si="64"/>
        <v>0</v>
      </c>
      <c r="AB293" s="132">
        <f t="shared" si="55"/>
        <v>0</v>
      </c>
      <c r="AC293" s="133">
        <f t="shared" si="65"/>
        <v>0</v>
      </c>
      <c r="AD293" s="133">
        <f t="shared" si="66"/>
        <v>0</v>
      </c>
      <c r="AE293" s="133">
        <f t="shared" si="67"/>
        <v>0</v>
      </c>
      <c r="AF293" s="133">
        <f t="shared" si="68"/>
        <v>0</v>
      </c>
    </row>
    <row r="294" spans="1:32" s="96" customFormat="1" x14ac:dyDescent="0.3">
      <c r="A294" s="159">
        <v>26</v>
      </c>
      <c r="B294" s="123" t="s">
        <v>300</v>
      </c>
      <c r="C294" s="124">
        <v>28</v>
      </c>
      <c r="D294" s="124" t="s">
        <v>691</v>
      </c>
      <c r="E294" s="125"/>
      <c r="F294" s="21"/>
      <c r="G294" s="126">
        <v>12</v>
      </c>
      <c r="H294" s="126">
        <v>11</v>
      </c>
      <c r="I294" s="126">
        <f t="shared" si="60"/>
        <v>18</v>
      </c>
      <c r="J294" s="126">
        <v>0</v>
      </c>
      <c r="K294" s="127">
        <f t="shared" si="61"/>
        <v>18</v>
      </c>
      <c r="L294" s="128">
        <v>760.77</v>
      </c>
      <c r="M294" s="128">
        <v>9999</v>
      </c>
      <c r="N294" s="129">
        <v>6</v>
      </c>
      <c r="O294" s="129"/>
      <c r="P294" s="129"/>
      <c r="Q294" s="129"/>
      <c r="R294" s="129">
        <v>6</v>
      </c>
      <c r="S294" s="129"/>
      <c r="T294" s="129">
        <v>6</v>
      </c>
      <c r="U294" s="129"/>
      <c r="V294" s="130">
        <f t="shared" si="62"/>
        <v>13693.86</v>
      </c>
      <c r="W294" s="130">
        <f t="shared" si="63"/>
        <v>4564.62</v>
      </c>
      <c r="X294" s="130">
        <f t="shared" si="69"/>
        <v>0</v>
      </c>
      <c r="Y294" s="130">
        <f t="shared" si="54"/>
        <v>4564.62</v>
      </c>
      <c r="Z294" s="130">
        <f t="shared" si="70"/>
        <v>4564.62</v>
      </c>
      <c r="AA294" s="131">
        <f t="shared" si="64"/>
        <v>0</v>
      </c>
      <c r="AB294" s="132">
        <f t="shared" si="55"/>
        <v>0</v>
      </c>
      <c r="AC294" s="133">
        <f t="shared" si="65"/>
        <v>0</v>
      </c>
      <c r="AD294" s="133">
        <f t="shared" si="66"/>
        <v>0</v>
      </c>
      <c r="AE294" s="133">
        <f t="shared" si="67"/>
        <v>0</v>
      </c>
      <c r="AF294" s="133">
        <f t="shared" si="68"/>
        <v>0</v>
      </c>
    </row>
    <row r="295" spans="1:32" s="96" customFormat="1" x14ac:dyDescent="0.3">
      <c r="A295" s="122">
        <v>27</v>
      </c>
      <c r="B295" s="123" t="s">
        <v>301</v>
      </c>
      <c r="C295" s="124">
        <v>1000</v>
      </c>
      <c r="D295" s="124" t="s">
        <v>756</v>
      </c>
      <c r="E295" s="125" t="s">
        <v>24</v>
      </c>
      <c r="F295" s="21">
        <v>21</v>
      </c>
      <c r="G295" s="126">
        <v>15</v>
      </c>
      <c r="H295" s="126">
        <v>11</v>
      </c>
      <c r="I295" s="126">
        <f t="shared" si="60"/>
        <v>20</v>
      </c>
      <c r="J295" s="126">
        <v>0</v>
      </c>
      <c r="K295" s="127">
        <f t="shared" si="61"/>
        <v>20</v>
      </c>
      <c r="L295" s="128">
        <v>1809</v>
      </c>
      <c r="M295" s="128">
        <v>9999</v>
      </c>
      <c r="N295" s="129">
        <v>5</v>
      </c>
      <c r="O295" s="129"/>
      <c r="P295" s="129">
        <v>5</v>
      </c>
      <c r="Q295" s="129"/>
      <c r="R295" s="129">
        <v>5</v>
      </c>
      <c r="S295" s="129"/>
      <c r="T295" s="129">
        <v>5</v>
      </c>
      <c r="U295" s="129"/>
      <c r="V295" s="130">
        <f t="shared" si="62"/>
        <v>36180</v>
      </c>
      <c r="W295" s="130">
        <f t="shared" si="63"/>
        <v>9045</v>
      </c>
      <c r="X295" s="130">
        <f t="shared" si="69"/>
        <v>9045</v>
      </c>
      <c r="Y295" s="130">
        <f t="shared" si="54"/>
        <v>9045</v>
      </c>
      <c r="Z295" s="130">
        <f t="shared" si="70"/>
        <v>9045</v>
      </c>
      <c r="AA295" s="131">
        <f t="shared" si="64"/>
        <v>0</v>
      </c>
      <c r="AB295" s="132">
        <f t="shared" si="55"/>
        <v>0</v>
      </c>
      <c r="AC295" s="133">
        <f t="shared" si="65"/>
        <v>0</v>
      </c>
      <c r="AD295" s="133">
        <f t="shared" si="66"/>
        <v>0</v>
      </c>
      <c r="AE295" s="133">
        <f t="shared" si="67"/>
        <v>0</v>
      </c>
      <c r="AF295" s="133">
        <f t="shared" si="68"/>
        <v>0</v>
      </c>
    </row>
    <row r="296" spans="1:32" s="96" customFormat="1" x14ac:dyDescent="0.3">
      <c r="A296" s="159">
        <v>28</v>
      </c>
      <c r="B296" s="123" t="s">
        <v>302</v>
      </c>
      <c r="C296" s="124">
        <v>1000</v>
      </c>
      <c r="D296" s="124" t="s">
        <v>701</v>
      </c>
      <c r="E296" s="125" t="s">
        <v>22</v>
      </c>
      <c r="F296" s="21">
        <v>10</v>
      </c>
      <c r="G296" s="126">
        <v>7</v>
      </c>
      <c r="H296" s="126">
        <v>5</v>
      </c>
      <c r="I296" s="126">
        <f t="shared" si="60"/>
        <v>6</v>
      </c>
      <c r="J296" s="126">
        <v>0</v>
      </c>
      <c r="K296" s="127">
        <f t="shared" si="61"/>
        <v>6</v>
      </c>
      <c r="L296" s="128">
        <v>165</v>
      </c>
      <c r="M296" s="128">
        <v>9999</v>
      </c>
      <c r="N296" s="129">
        <v>3</v>
      </c>
      <c r="O296" s="129"/>
      <c r="P296" s="129"/>
      <c r="Q296" s="129"/>
      <c r="R296" s="129">
        <v>3</v>
      </c>
      <c r="S296" s="129"/>
      <c r="T296" s="129"/>
      <c r="U296" s="129"/>
      <c r="V296" s="130">
        <f t="shared" si="62"/>
        <v>990</v>
      </c>
      <c r="W296" s="130">
        <f t="shared" si="63"/>
        <v>495</v>
      </c>
      <c r="X296" s="130">
        <f t="shared" si="69"/>
        <v>0</v>
      </c>
      <c r="Y296" s="130">
        <f t="shared" si="54"/>
        <v>495</v>
      </c>
      <c r="Z296" s="130">
        <f t="shared" si="70"/>
        <v>0</v>
      </c>
      <c r="AA296" s="131">
        <f t="shared" si="64"/>
        <v>0</v>
      </c>
      <c r="AB296" s="132">
        <f t="shared" si="55"/>
        <v>0</v>
      </c>
      <c r="AC296" s="133">
        <f t="shared" si="65"/>
        <v>0</v>
      </c>
      <c r="AD296" s="133">
        <f t="shared" si="66"/>
        <v>0</v>
      </c>
      <c r="AE296" s="133">
        <f t="shared" si="67"/>
        <v>0</v>
      </c>
      <c r="AF296" s="133">
        <f t="shared" si="68"/>
        <v>0</v>
      </c>
    </row>
    <row r="297" spans="1:32" s="96" customFormat="1" ht="21" x14ac:dyDescent="0.3">
      <c r="A297" s="122"/>
      <c r="B297" s="139" t="s">
        <v>718</v>
      </c>
      <c r="C297" s="124"/>
      <c r="D297" s="124"/>
      <c r="E297" s="125"/>
      <c r="F297" s="21"/>
      <c r="G297" s="126"/>
      <c r="H297" s="126"/>
      <c r="I297" s="126">
        <f t="shared" si="60"/>
        <v>0</v>
      </c>
      <c r="J297" s="126"/>
      <c r="K297" s="127">
        <f t="shared" si="61"/>
        <v>0</v>
      </c>
      <c r="L297" s="128"/>
      <c r="M297" s="128"/>
      <c r="N297" s="129"/>
      <c r="O297" s="129"/>
      <c r="P297" s="129"/>
      <c r="Q297" s="129"/>
      <c r="R297" s="129"/>
      <c r="S297" s="129"/>
      <c r="T297" s="129"/>
      <c r="U297" s="129"/>
      <c r="V297" s="130">
        <f t="shared" si="62"/>
        <v>0</v>
      </c>
      <c r="W297" s="130">
        <f t="shared" si="63"/>
        <v>0</v>
      </c>
      <c r="X297" s="130">
        <f t="shared" si="69"/>
        <v>0</v>
      </c>
      <c r="Y297" s="130">
        <f t="shared" si="54"/>
        <v>0</v>
      </c>
      <c r="Z297" s="130">
        <f t="shared" si="70"/>
        <v>0</v>
      </c>
      <c r="AA297" s="131">
        <f t="shared" si="64"/>
        <v>0</v>
      </c>
      <c r="AB297" s="132">
        <f t="shared" si="55"/>
        <v>0</v>
      </c>
      <c r="AC297" s="133">
        <f t="shared" si="65"/>
        <v>0</v>
      </c>
      <c r="AD297" s="133">
        <f t="shared" si="66"/>
        <v>0</v>
      </c>
      <c r="AE297" s="133">
        <f t="shared" si="67"/>
        <v>0</v>
      </c>
      <c r="AF297" s="133">
        <f t="shared" si="68"/>
        <v>0</v>
      </c>
    </row>
    <row r="298" spans="1:32" s="96" customFormat="1" x14ac:dyDescent="0.3">
      <c r="A298" s="144">
        <v>29</v>
      </c>
      <c r="B298" s="137" t="s">
        <v>303</v>
      </c>
      <c r="C298" s="136">
        <v>60</v>
      </c>
      <c r="D298" s="136" t="s">
        <v>723</v>
      </c>
      <c r="E298" s="138" t="s">
        <v>24</v>
      </c>
      <c r="F298" s="21">
        <v>172</v>
      </c>
      <c r="G298" s="126">
        <v>254</v>
      </c>
      <c r="H298" s="126">
        <v>144</v>
      </c>
      <c r="I298" s="126">
        <f t="shared" si="60"/>
        <v>240</v>
      </c>
      <c r="J298" s="126">
        <v>0</v>
      </c>
      <c r="K298" s="127">
        <f t="shared" si="61"/>
        <v>240</v>
      </c>
      <c r="L298" s="128">
        <v>54.57</v>
      </c>
      <c r="M298" s="128">
        <v>9999</v>
      </c>
      <c r="N298" s="129">
        <v>60</v>
      </c>
      <c r="O298" s="129"/>
      <c r="P298" s="129">
        <v>60</v>
      </c>
      <c r="Q298" s="129"/>
      <c r="R298" s="129">
        <v>60</v>
      </c>
      <c r="S298" s="129"/>
      <c r="T298" s="129">
        <v>60</v>
      </c>
      <c r="U298" s="129"/>
      <c r="V298" s="130">
        <f t="shared" si="62"/>
        <v>13096.8</v>
      </c>
      <c r="W298" s="130">
        <f t="shared" si="63"/>
        <v>3274.2</v>
      </c>
      <c r="X298" s="130">
        <f t="shared" si="69"/>
        <v>3274.2</v>
      </c>
      <c r="Y298" s="130">
        <f t="shared" si="54"/>
        <v>3274.2</v>
      </c>
      <c r="Z298" s="130">
        <f t="shared" si="70"/>
        <v>3274.2</v>
      </c>
      <c r="AA298" s="131">
        <f t="shared" si="64"/>
        <v>0</v>
      </c>
      <c r="AB298" s="132">
        <f t="shared" si="55"/>
        <v>0</v>
      </c>
      <c r="AC298" s="133">
        <f t="shared" si="65"/>
        <v>0</v>
      </c>
      <c r="AD298" s="133">
        <f t="shared" si="66"/>
        <v>0</v>
      </c>
      <c r="AE298" s="133">
        <f t="shared" si="67"/>
        <v>0</v>
      </c>
      <c r="AF298" s="133">
        <f t="shared" si="68"/>
        <v>0</v>
      </c>
    </row>
    <row r="299" spans="1:32" s="96" customFormat="1" x14ac:dyDescent="0.3">
      <c r="A299" s="97">
        <v>30</v>
      </c>
      <c r="B299" s="123" t="s">
        <v>304</v>
      </c>
      <c r="C299" s="136">
        <v>10</v>
      </c>
      <c r="D299" s="136" t="s">
        <v>698</v>
      </c>
      <c r="E299" s="138" t="s">
        <v>24</v>
      </c>
      <c r="F299" s="21">
        <v>1404</v>
      </c>
      <c r="G299" s="126">
        <v>1166</v>
      </c>
      <c r="H299" s="126">
        <v>1000</v>
      </c>
      <c r="I299" s="126">
        <f t="shared" si="60"/>
        <v>1400</v>
      </c>
      <c r="J299" s="126">
        <v>0</v>
      </c>
      <c r="K299" s="127">
        <f t="shared" si="61"/>
        <v>1400</v>
      </c>
      <c r="L299" s="128">
        <v>179.76</v>
      </c>
      <c r="M299" s="128">
        <v>9999</v>
      </c>
      <c r="N299" s="129">
        <v>300</v>
      </c>
      <c r="O299" s="129"/>
      <c r="P299" s="129">
        <v>300</v>
      </c>
      <c r="Q299" s="129"/>
      <c r="R299" s="129">
        <v>400</v>
      </c>
      <c r="S299" s="129"/>
      <c r="T299" s="129">
        <v>400</v>
      </c>
      <c r="U299" s="129"/>
      <c r="V299" s="130">
        <f t="shared" si="62"/>
        <v>251664</v>
      </c>
      <c r="W299" s="130">
        <f t="shared" si="63"/>
        <v>53928</v>
      </c>
      <c r="X299" s="130">
        <f t="shared" si="69"/>
        <v>53928</v>
      </c>
      <c r="Y299" s="130">
        <f t="shared" si="54"/>
        <v>71904</v>
      </c>
      <c r="Z299" s="130">
        <f t="shared" si="70"/>
        <v>71904</v>
      </c>
      <c r="AA299" s="131">
        <f t="shared" si="64"/>
        <v>0</v>
      </c>
      <c r="AB299" s="132">
        <f t="shared" si="55"/>
        <v>0</v>
      </c>
      <c r="AC299" s="133">
        <f t="shared" si="65"/>
        <v>0</v>
      </c>
      <c r="AD299" s="133">
        <f t="shared" si="66"/>
        <v>0</v>
      </c>
      <c r="AE299" s="133">
        <f t="shared" si="67"/>
        <v>0</v>
      </c>
      <c r="AF299" s="133">
        <f t="shared" si="68"/>
        <v>0</v>
      </c>
    </row>
    <row r="300" spans="1:32" s="96" customFormat="1" x14ac:dyDescent="0.3">
      <c r="A300" s="159">
        <v>31</v>
      </c>
      <c r="B300" s="123" t="s">
        <v>305</v>
      </c>
      <c r="C300" s="136">
        <v>1</v>
      </c>
      <c r="D300" s="136" t="s">
        <v>695</v>
      </c>
      <c r="E300" s="138" t="s">
        <v>130</v>
      </c>
      <c r="F300" s="21">
        <v>48</v>
      </c>
      <c r="G300" s="126">
        <v>0</v>
      </c>
      <c r="H300" s="126">
        <v>0</v>
      </c>
      <c r="I300" s="126">
        <f t="shared" si="60"/>
        <v>48</v>
      </c>
      <c r="J300" s="126">
        <v>0</v>
      </c>
      <c r="K300" s="127">
        <f t="shared" si="61"/>
        <v>48</v>
      </c>
      <c r="L300" s="128">
        <v>65</v>
      </c>
      <c r="M300" s="128">
        <v>67.41</v>
      </c>
      <c r="N300" s="129"/>
      <c r="O300" s="129"/>
      <c r="P300" s="129">
        <v>24</v>
      </c>
      <c r="Q300" s="129"/>
      <c r="R300" s="129"/>
      <c r="S300" s="129"/>
      <c r="T300" s="129">
        <v>24</v>
      </c>
      <c r="U300" s="129"/>
      <c r="V300" s="130">
        <f t="shared" si="62"/>
        <v>3120</v>
      </c>
      <c r="W300" s="130">
        <f t="shared" si="63"/>
        <v>0</v>
      </c>
      <c r="X300" s="130">
        <f t="shared" si="69"/>
        <v>1560</v>
      </c>
      <c r="Y300" s="130">
        <f t="shared" si="54"/>
        <v>0</v>
      </c>
      <c r="Z300" s="130">
        <f t="shared" si="70"/>
        <v>1560</v>
      </c>
      <c r="AA300" s="131">
        <f t="shared" si="64"/>
        <v>0</v>
      </c>
      <c r="AB300" s="132">
        <f t="shared" si="55"/>
        <v>0</v>
      </c>
      <c r="AC300" s="133">
        <f t="shared" si="65"/>
        <v>0</v>
      </c>
      <c r="AD300" s="133">
        <f t="shared" si="66"/>
        <v>0</v>
      </c>
      <c r="AE300" s="133">
        <f t="shared" si="67"/>
        <v>0</v>
      </c>
      <c r="AF300" s="133">
        <f t="shared" si="68"/>
        <v>0</v>
      </c>
    </row>
    <row r="301" spans="1:32" s="96" customFormat="1" x14ac:dyDescent="0.3">
      <c r="A301" s="122">
        <v>32</v>
      </c>
      <c r="B301" s="123" t="s">
        <v>306</v>
      </c>
      <c r="C301" s="136">
        <v>1</v>
      </c>
      <c r="D301" s="124" t="s">
        <v>691</v>
      </c>
      <c r="E301" s="138" t="s">
        <v>130</v>
      </c>
      <c r="F301" s="21">
        <v>550</v>
      </c>
      <c r="G301" s="126">
        <v>550</v>
      </c>
      <c r="H301" s="126">
        <v>250</v>
      </c>
      <c r="I301" s="126">
        <f t="shared" si="60"/>
        <v>400</v>
      </c>
      <c r="J301" s="126">
        <v>0</v>
      </c>
      <c r="K301" s="127">
        <f t="shared" si="61"/>
        <v>400</v>
      </c>
      <c r="L301" s="128">
        <v>25.68</v>
      </c>
      <c r="M301" s="128">
        <v>9999</v>
      </c>
      <c r="N301" s="129"/>
      <c r="O301" s="129"/>
      <c r="P301" s="129">
        <v>200</v>
      </c>
      <c r="Q301" s="129"/>
      <c r="R301" s="129"/>
      <c r="S301" s="129"/>
      <c r="T301" s="129">
        <v>200</v>
      </c>
      <c r="U301" s="129"/>
      <c r="V301" s="130">
        <f t="shared" si="62"/>
        <v>10272</v>
      </c>
      <c r="W301" s="130">
        <f t="shared" si="63"/>
        <v>0</v>
      </c>
      <c r="X301" s="130">
        <f t="shared" si="69"/>
        <v>5136</v>
      </c>
      <c r="Y301" s="130">
        <f t="shared" si="54"/>
        <v>0</v>
      </c>
      <c r="Z301" s="130">
        <f t="shared" si="70"/>
        <v>5136</v>
      </c>
      <c r="AA301" s="131">
        <f t="shared" si="64"/>
        <v>0</v>
      </c>
      <c r="AB301" s="132">
        <f t="shared" si="55"/>
        <v>0</v>
      </c>
      <c r="AC301" s="133">
        <f t="shared" si="65"/>
        <v>0</v>
      </c>
      <c r="AD301" s="133">
        <f t="shared" si="66"/>
        <v>0</v>
      </c>
      <c r="AE301" s="133">
        <f t="shared" si="67"/>
        <v>0</v>
      </c>
      <c r="AF301" s="133">
        <f t="shared" si="68"/>
        <v>0</v>
      </c>
    </row>
    <row r="302" spans="1:32" s="96" customFormat="1" x14ac:dyDescent="0.3">
      <c r="A302" s="159">
        <v>33</v>
      </c>
      <c r="B302" s="137" t="s">
        <v>307</v>
      </c>
      <c r="C302" s="136">
        <v>1</v>
      </c>
      <c r="D302" s="136" t="s">
        <v>719</v>
      </c>
      <c r="E302" s="138" t="s">
        <v>130</v>
      </c>
      <c r="F302" s="21">
        <v>1350</v>
      </c>
      <c r="G302" s="126">
        <v>1300</v>
      </c>
      <c r="H302" s="126">
        <v>800</v>
      </c>
      <c r="I302" s="126">
        <f t="shared" si="60"/>
        <v>1200</v>
      </c>
      <c r="J302" s="126">
        <v>0</v>
      </c>
      <c r="K302" s="127">
        <f t="shared" si="61"/>
        <v>1200</v>
      </c>
      <c r="L302" s="128">
        <v>17</v>
      </c>
      <c r="M302" s="128">
        <v>9999</v>
      </c>
      <c r="N302" s="129">
        <v>300</v>
      </c>
      <c r="O302" s="129"/>
      <c r="P302" s="129">
        <v>300</v>
      </c>
      <c r="Q302" s="129"/>
      <c r="R302" s="129">
        <v>300</v>
      </c>
      <c r="S302" s="129"/>
      <c r="T302" s="129">
        <v>300</v>
      </c>
      <c r="U302" s="129"/>
      <c r="V302" s="130">
        <f t="shared" si="62"/>
        <v>20400</v>
      </c>
      <c r="W302" s="130">
        <f t="shared" si="63"/>
        <v>5100</v>
      </c>
      <c r="X302" s="130">
        <f t="shared" si="69"/>
        <v>5100</v>
      </c>
      <c r="Y302" s="130">
        <f t="shared" si="54"/>
        <v>5100</v>
      </c>
      <c r="Z302" s="130">
        <f t="shared" si="70"/>
        <v>5100</v>
      </c>
      <c r="AA302" s="131">
        <f t="shared" si="64"/>
        <v>0</v>
      </c>
      <c r="AB302" s="132">
        <f t="shared" si="55"/>
        <v>0</v>
      </c>
      <c r="AC302" s="133">
        <f t="shared" si="65"/>
        <v>0</v>
      </c>
      <c r="AD302" s="133">
        <f t="shared" si="66"/>
        <v>0</v>
      </c>
      <c r="AE302" s="133">
        <f t="shared" si="67"/>
        <v>0</v>
      </c>
      <c r="AF302" s="133">
        <f t="shared" si="68"/>
        <v>0</v>
      </c>
    </row>
    <row r="303" spans="1:32" s="96" customFormat="1" x14ac:dyDescent="0.3">
      <c r="A303" s="122">
        <v>34</v>
      </c>
      <c r="B303" s="137" t="s">
        <v>308</v>
      </c>
      <c r="C303" s="136">
        <v>1</v>
      </c>
      <c r="D303" s="136" t="s">
        <v>703</v>
      </c>
      <c r="E303" s="138" t="s">
        <v>130</v>
      </c>
      <c r="F303" s="21">
        <v>0</v>
      </c>
      <c r="G303" s="126">
        <v>0</v>
      </c>
      <c r="H303" s="126">
        <v>40</v>
      </c>
      <c r="I303" s="126">
        <f t="shared" si="60"/>
        <v>40</v>
      </c>
      <c r="J303" s="126">
        <v>0</v>
      </c>
      <c r="K303" s="127">
        <f t="shared" si="61"/>
        <v>40</v>
      </c>
      <c r="L303" s="128">
        <v>160.5</v>
      </c>
      <c r="M303" s="128">
        <v>9999</v>
      </c>
      <c r="N303" s="129"/>
      <c r="O303" s="129"/>
      <c r="P303" s="129">
        <v>20</v>
      </c>
      <c r="Q303" s="129"/>
      <c r="R303" s="129"/>
      <c r="S303" s="129"/>
      <c r="T303" s="129">
        <v>20</v>
      </c>
      <c r="U303" s="129"/>
      <c r="V303" s="130">
        <f t="shared" si="62"/>
        <v>6420</v>
      </c>
      <c r="W303" s="130">
        <f t="shared" si="63"/>
        <v>0</v>
      </c>
      <c r="X303" s="130">
        <f t="shared" si="69"/>
        <v>3210</v>
      </c>
      <c r="Y303" s="130">
        <f t="shared" si="54"/>
        <v>0</v>
      </c>
      <c r="Z303" s="130">
        <f t="shared" si="70"/>
        <v>3210</v>
      </c>
      <c r="AA303" s="131">
        <f t="shared" si="64"/>
        <v>0</v>
      </c>
      <c r="AB303" s="132">
        <f t="shared" si="55"/>
        <v>0</v>
      </c>
      <c r="AC303" s="133">
        <f t="shared" si="65"/>
        <v>0</v>
      </c>
      <c r="AD303" s="133">
        <f t="shared" si="66"/>
        <v>0</v>
      </c>
      <c r="AE303" s="133">
        <f t="shared" si="67"/>
        <v>0</v>
      </c>
      <c r="AF303" s="133">
        <f t="shared" si="68"/>
        <v>0</v>
      </c>
    </row>
    <row r="304" spans="1:32" s="96" customFormat="1" x14ac:dyDescent="0.3">
      <c r="A304" s="122">
        <v>35</v>
      </c>
      <c r="B304" s="137" t="s">
        <v>309</v>
      </c>
      <c r="C304" s="136">
        <v>1</v>
      </c>
      <c r="D304" s="136" t="s">
        <v>757</v>
      </c>
      <c r="E304" s="138" t="s">
        <v>130</v>
      </c>
      <c r="F304" s="21">
        <v>384</v>
      </c>
      <c r="G304" s="126">
        <v>144</v>
      </c>
      <c r="H304" s="126">
        <v>14</v>
      </c>
      <c r="I304" s="126">
        <f t="shared" si="60"/>
        <v>192</v>
      </c>
      <c r="J304" s="126">
        <v>0</v>
      </c>
      <c r="K304" s="127">
        <f t="shared" si="61"/>
        <v>192</v>
      </c>
      <c r="L304" s="128">
        <v>66.34</v>
      </c>
      <c r="M304" s="128">
        <v>9999</v>
      </c>
      <c r="N304" s="129">
        <v>96</v>
      </c>
      <c r="O304" s="129"/>
      <c r="P304" s="129"/>
      <c r="Q304" s="129"/>
      <c r="R304" s="129">
        <v>96</v>
      </c>
      <c r="S304" s="129"/>
      <c r="T304" s="129"/>
      <c r="U304" s="129"/>
      <c r="V304" s="130">
        <f t="shared" si="62"/>
        <v>12737.28</v>
      </c>
      <c r="W304" s="130">
        <f t="shared" si="63"/>
        <v>6368.64</v>
      </c>
      <c r="X304" s="130">
        <f t="shared" si="69"/>
        <v>0</v>
      </c>
      <c r="Y304" s="130">
        <f t="shared" si="54"/>
        <v>6368.64</v>
      </c>
      <c r="Z304" s="130">
        <f t="shared" si="70"/>
        <v>0</v>
      </c>
      <c r="AA304" s="131">
        <f t="shared" si="64"/>
        <v>0</v>
      </c>
      <c r="AB304" s="132">
        <f t="shared" si="55"/>
        <v>0</v>
      </c>
      <c r="AC304" s="133">
        <f t="shared" si="65"/>
        <v>0</v>
      </c>
      <c r="AD304" s="133">
        <f t="shared" si="66"/>
        <v>0</v>
      </c>
      <c r="AE304" s="133">
        <f t="shared" si="67"/>
        <v>0</v>
      </c>
      <c r="AF304" s="133">
        <f t="shared" si="68"/>
        <v>0</v>
      </c>
    </row>
    <row r="305" spans="1:32" s="96" customFormat="1" x14ac:dyDescent="0.3">
      <c r="A305" s="122">
        <v>36</v>
      </c>
      <c r="B305" s="137" t="s">
        <v>310</v>
      </c>
      <c r="C305" s="136">
        <v>20</v>
      </c>
      <c r="D305" s="136" t="s">
        <v>726</v>
      </c>
      <c r="E305" s="138" t="s">
        <v>24</v>
      </c>
      <c r="F305" s="21">
        <v>12</v>
      </c>
      <c r="G305" s="126">
        <v>18</v>
      </c>
      <c r="H305" s="126">
        <v>22</v>
      </c>
      <c r="I305" s="126">
        <f t="shared" si="60"/>
        <v>40</v>
      </c>
      <c r="J305" s="126">
        <v>0</v>
      </c>
      <c r="K305" s="127">
        <f t="shared" si="61"/>
        <v>40</v>
      </c>
      <c r="L305" s="128">
        <v>500</v>
      </c>
      <c r="M305" s="128">
        <v>9999</v>
      </c>
      <c r="N305" s="129"/>
      <c r="O305" s="129"/>
      <c r="P305" s="129">
        <v>20</v>
      </c>
      <c r="Q305" s="129"/>
      <c r="R305" s="129"/>
      <c r="S305" s="129"/>
      <c r="T305" s="129">
        <v>20</v>
      </c>
      <c r="U305" s="129"/>
      <c r="V305" s="130">
        <f t="shared" si="62"/>
        <v>20000</v>
      </c>
      <c r="W305" s="130">
        <f t="shared" si="63"/>
        <v>0</v>
      </c>
      <c r="X305" s="130">
        <f t="shared" si="69"/>
        <v>10000</v>
      </c>
      <c r="Y305" s="130">
        <f t="shared" si="54"/>
        <v>0</v>
      </c>
      <c r="Z305" s="130">
        <f t="shared" si="70"/>
        <v>10000</v>
      </c>
      <c r="AA305" s="131">
        <f t="shared" si="64"/>
        <v>0</v>
      </c>
      <c r="AB305" s="132">
        <f t="shared" si="55"/>
        <v>0</v>
      </c>
      <c r="AC305" s="133">
        <f t="shared" si="65"/>
        <v>0</v>
      </c>
      <c r="AD305" s="133">
        <f t="shared" si="66"/>
        <v>0</v>
      </c>
      <c r="AE305" s="133">
        <f t="shared" si="67"/>
        <v>0</v>
      </c>
      <c r="AF305" s="133">
        <f t="shared" si="68"/>
        <v>0</v>
      </c>
    </row>
    <row r="306" spans="1:32" s="96" customFormat="1" x14ac:dyDescent="0.3">
      <c r="A306" s="159">
        <v>37</v>
      </c>
      <c r="B306" s="137" t="s">
        <v>311</v>
      </c>
      <c r="C306" s="136">
        <v>24</v>
      </c>
      <c r="D306" s="136"/>
      <c r="E306" s="138" t="s">
        <v>24</v>
      </c>
      <c r="F306" s="21">
        <v>55</v>
      </c>
      <c r="G306" s="126">
        <v>231</v>
      </c>
      <c r="H306" s="126">
        <v>92</v>
      </c>
      <c r="I306" s="126">
        <f t="shared" si="60"/>
        <v>200</v>
      </c>
      <c r="J306" s="126">
        <v>0</v>
      </c>
      <c r="K306" s="127">
        <f t="shared" si="61"/>
        <v>200</v>
      </c>
      <c r="L306" s="128">
        <v>322.01</v>
      </c>
      <c r="M306" s="128">
        <v>9999</v>
      </c>
      <c r="N306" s="129">
        <v>50</v>
      </c>
      <c r="O306" s="129"/>
      <c r="P306" s="129">
        <v>50</v>
      </c>
      <c r="Q306" s="129"/>
      <c r="R306" s="129">
        <v>50</v>
      </c>
      <c r="S306" s="129"/>
      <c r="T306" s="129">
        <v>50</v>
      </c>
      <c r="U306" s="129"/>
      <c r="V306" s="130">
        <f t="shared" si="62"/>
        <v>64402</v>
      </c>
      <c r="W306" s="130">
        <f t="shared" si="63"/>
        <v>16100.5</v>
      </c>
      <c r="X306" s="130">
        <f t="shared" si="69"/>
        <v>16100.5</v>
      </c>
      <c r="Y306" s="130">
        <f t="shared" si="54"/>
        <v>16100.5</v>
      </c>
      <c r="Z306" s="130">
        <f t="shared" si="70"/>
        <v>16100.5</v>
      </c>
      <c r="AA306" s="131">
        <f t="shared" si="64"/>
        <v>0</v>
      </c>
      <c r="AB306" s="132">
        <f t="shared" si="55"/>
        <v>0</v>
      </c>
      <c r="AC306" s="133">
        <f t="shared" si="65"/>
        <v>0</v>
      </c>
      <c r="AD306" s="133">
        <f t="shared" si="66"/>
        <v>0</v>
      </c>
      <c r="AE306" s="133">
        <f t="shared" si="67"/>
        <v>0</v>
      </c>
      <c r="AF306" s="133">
        <f t="shared" si="68"/>
        <v>0</v>
      </c>
    </row>
    <row r="307" spans="1:32" s="96" customFormat="1" x14ac:dyDescent="0.3">
      <c r="A307" s="159">
        <v>38</v>
      </c>
      <c r="B307" s="137" t="s">
        <v>312</v>
      </c>
      <c r="C307" s="136">
        <v>1</v>
      </c>
      <c r="D307" s="136" t="s">
        <v>692</v>
      </c>
      <c r="E307" s="138" t="s">
        <v>130</v>
      </c>
      <c r="F307" s="21">
        <v>100</v>
      </c>
      <c r="G307" s="126">
        <v>0</v>
      </c>
      <c r="H307" s="126">
        <v>20</v>
      </c>
      <c r="I307" s="126">
        <f t="shared" si="60"/>
        <v>50</v>
      </c>
      <c r="J307" s="126">
        <v>0</v>
      </c>
      <c r="K307" s="127">
        <f t="shared" si="61"/>
        <v>50</v>
      </c>
      <c r="L307" s="128">
        <v>12</v>
      </c>
      <c r="M307" s="128">
        <v>9999</v>
      </c>
      <c r="N307" s="129"/>
      <c r="O307" s="129"/>
      <c r="P307" s="129"/>
      <c r="Q307" s="129"/>
      <c r="R307" s="129">
        <v>50</v>
      </c>
      <c r="S307" s="129"/>
      <c r="T307" s="129"/>
      <c r="U307" s="129"/>
      <c r="V307" s="130">
        <f t="shared" si="62"/>
        <v>600</v>
      </c>
      <c r="W307" s="130">
        <f t="shared" si="63"/>
        <v>0</v>
      </c>
      <c r="X307" s="130">
        <f t="shared" si="69"/>
        <v>0</v>
      </c>
      <c r="Y307" s="130">
        <f t="shared" si="54"/>
        <v>600</v>
      </c>
      <c r="Z307" s="130">
        <f t="shared" si="70"/>
        <v>0</v>
      </c>
      <c r="AA307" s="131">
        <f t="shared" si="64"/>
        <v>0</v>
      </c>
      <c r="AB307" s="132">
        <f t="shared" si="55"/>
        <v>0</v>
      </c>
      <c r="AC307" s="133">
        <f t="shared" si="65"/>
        <v>0</v>
      </c>
      <c r="AD307" s="133">
        <f t="shared" si="66"/>
        <v>0</v>
      </c>
      <c r="AE307" s="133">
        <f t="shared" si="67"/>
        <v>0</v>
      </c>
      <c r="AF307" s="133">
        <f t="shared" si="68"/>
        <v>0</v>
      </c>
    </row>
    <row r="308" spans="1:32" s="96" customFormat="1" x14ac:dyDescent="0.3">
      <c r="A308" s="122">
        <v>39</v>
      </c>
      <c r="B308" s="137" t="s">
        <v>313</v>
      </c>
      <c r="C308" s="136">
        <v>1</v>
      </c>
      <c r="D308" s="136" t="s">
        <v>758</v>
      </c>
      <c r="E308" s="138" t="s">
        <v>314</v>
      </c>
      <c r="F308" s="21">
        <v>12</v>
      </c>
      <c r="G308" s="126">
        <v>24</v>
      </c>
      <c r="H308" s="126">
        <v>29</v>
      </c>
      <c r="I308" s="126">
        <f t="shared" si="60"/>
        <v>48</v>
      </c>
      <c r="J308" s="126">
        <v>0</v>
      </c>
      <c r="K308" s="127">
        <f t="shared" si="61"/>
        <v>48</v>
      </c>
      <c r="L308" s="128">
        <v>213.55</v>
      </c>
      <c r="M308" s="128">
        <v>9999</v>
      </c>
      <c r="N308" s="129">
        <v>12</v>
      </c>
      <c r="O308" s="129"/>
      <c r="P308" s="129">
        <v>12</v>
      </c>
      <c r="Q308" s="129"/>
      <c r="R308" s="129">
        <v>12</v>
      </c>
      <c r="S308" s="129"/>
      <c r="T308" s="129">
        <v>12</v>
      </c>
      <c r="U308" s="129"/>
      <c r="V308" s="130">
        <f t="shared" si="62"/>
        <v>10250.400000000001</v>
      </c>
      <c r="W308" s="130">
        <f t="shared" si="63"/>
        <v>2562.6000000000004</v>
      </c>
      <c r="X308" s="130">
        <f t="shared" si="69"/>
        <v>2562.6000000000004</v>
      </c>
      <c r="Y308" s="130">
        <f t="shared" si="54"/>
        <v>2562.6000000000004</v>
      </c>
      <c r="Z308" s="130">
        <f t="shared" si="70"/>
        <v>2562.6000000000004</v>
      </c>
      <c r="AA308" s="131">
        <f t="shared" si="64"/>
        <v>0</v>
      </c>
      <c r="AB308" s="132">
        <f t="shared" si="55"/>
        <v>0</v>
      </c>
      <c r="AC308" s="133">
        <f t="shared" si="65"/>
        <v>0</v>
      </c>
      <c r="AD308" s="133">
        <f t="shared" si="66"/>
        <v>0</v>
      </c>
      <c r="AE308" s="133">
        <f t="shared" si="67"/>
        <v>0</v>
      </c>
      <c r="AF308" s="133">
        <f t="shared" si="68"/>
        <v>0</v>
      </c>
    </row>
    <row r="309" spans="1:32" s="96" customFormat="1" ht="21" x14ac:dyDescent="0.3">
      <c r="A309" s="159"/>
      <c r="B309" s="139" t="s">
        <v>725</v>
      </c>
      <c r="C309" s="136"/>
      <c r="D309" s="136"/>
      <c r="E309" s="138"/>
      <c r="F309" s="21"/>
      <c r="G309" s="126"/>
      <c r="H309" s="126"/>
      <c r="I309" s="126">
        <f t="shared" si="60"/>
        <v>0</v>
      </c>
      <c r="J309" s="126"/>
      <c r="K309" s="127">
        <f t="shared" si="61"/>
        <v>0</v>
      </c>
      <c r="L309" s="128"/>
      <c r="M309" s="128"/>
      <c r="N309" s="129"/>
      <c r="O309" s="129"/>
      <c r="P309" s="129"/>
      <c r="Q309" s="129"/>
      <c r="R309" s="129"/>
      <c r="S309" s="129"/>
      <c r="T309" s="129"/>
      <c r="U309" s="129"/>
      <c r="V309" s="130">
        <f t="shared" si="62"/>
        <v>0</v>
      </c>
      <c r="W309" s="130">
        <f t="shared" si="63"/>
        <v>0</v>
      </c>
      <c r="X309" s="130">
        <f t="shared" si="69"/>
        <v>0</v>
      </c>
      <c r="Y309" s="130">
        <f t="shared" si="54"/>
        <v>0</v>
      </c>
      <c r="Z309" s="130">
        <f t="shared" si="70"/>
        <v>0</v>
      </c>
      <c r="AA309" s="131">
        <f t="shared" si="64"/>
        <v>0</v>
      </c>
      <c r="AB309" s="132">
        <f t="shared" si="55"/>
        <v>0</v>
      </c>
      <c r="AC309" s="133">
        <f t="shared" si="65"/>
        <v>0</v>
      </c>
      <c r="AD309" s="133">
        <f t="shared" si="66"/>
        <v>0</v>
      </c>
      <c r="AE309" s="133">
        <f t="shared" si="67"/>
        <v>0</v>
      </c>
      <c r="AF309" s="133">
        <f t="shared" si="68"/>
        <v>0</v>
      </c>
    </row>
    <row r="310" spans="1:32" s="96" customFormat="1" x14ac:dyDescent="0.3">
      <c r="A310" s="122">
        <v>40</v>
      </c>
      <c r="B310" s="137" t="s">
        <v>315</v>
      </c>
      <c r="C310" s="136">
        <v>1</v>
      </c>
      <c r="D310" s="136" t="s">
        <v>691</v>
      </c>
      <c r="E310" s="138" t="s">
        <v>155</v>
      </c>
      <c r="F310" s="21">
        <v>11</v>
      </c>
      <c r="G310" s="126">
        <v>16</v>
      </c>
      <c r="H310" s="126">
        <v>11</v>
      </c>
      <c r="I310" s="126">
        <f t="shared" si="60"/>
        <v>20</v>
      </c>
      <c r="J310" s="126">
        <v>0</v>
      </c>
      <c r="K310" s="127">
        <f t="shared" si="61"/>
        <v>20</v>
      </c>
      <c r="L310" s="128">
        <v>1896.04</v>
      </c>
      <c r="M310" s="128">
        <v>9999</v>
      </c>
      <c r="N310" s="129"/>
      <c r="O310" s="129"/>
      <c r="P310" s="129">
        <v>10</v>
      </c>
      <c r="Q310" s="129"/>
      <c r="R310" s="129"/>
      <c r="S310" s="129"/>
      <c r="T310" s="129">
        <v>10</v>
      </c>
      <c r="U310" s="129"/>
      <c r="V310" s="130">
        <f t="shared" si="62"/>
        <v>37920.800000000003</v>
      </c>
      <c r="W310" s="130">
        <f t="shared" si="63"/>
        <v>0</v>
      </c>
      <c r="X310" s="130">
        <f t="shared" si="69"/>
        <v>18960.400000000001</v>
      </c>
      <c r="Y310" s="130">
        <f t="shared" si="54"/>
        <v>0</v>
      </c>
      <c r="Z310" s="130">
        <f t="shared" si="70"/>
        <v>18960.400000000001</v>
      </c>
      <c r="AA310" s="131">
        <f t="shared" si="64"/>
        <v>0</v>
      </c>
      <c r="AB310" s="132">
        <f t="shared" si="55"/>
        <v>0</v>
      </c>
      <c r="AC310" s="133">
        <f t="shared" si="65"/>
        <v>0</v>
      </c>
      <c r="AD310" s="133">
        <f t="shared" si="66"/>
        <v>0</v>
      </c>
      <c r="AE310" s="133">
        <f t="shared" si="67"/>
        <v>0</v>
      </c>
      <c r="AF310" s="133">
        <f t="shared" si="68"/>
        <v>0</v>
      </c>
    </row>
    <row r="311" spans="1:32" s="96" customFormat="1" x14ac:dyDescent="0.3">
      <c r="A311" s="122">
        <v>41</v>
      </c>
      <c r="B311" s="137" t="s">
        <v>316</v>
      </c>
      <c r="C311" s="136">
        <v>1</v>
      </c>
      <c r="D311" s="136" t="s">
        <v>691</v>
      </c>
      <c r="E311" s="138" t="s">
        <v>155</v>
      </c>
      <c r="F311" s="21">
        <v>240</v>
      </c>
      <c r="G311" s="126">
        <v>200</v>
      </c>
      <c r="H311" s="126">
        <v>340</v>
      </c>
      <c r="I311" s="126">
        <f t="shared" si="60"/>
        <v>480</v>
      </c>
      <c r="J311" s="126">
        <v>0</v>
      </c>
      <c r="K311" s="127">
        <f t="shared" si="61"/>
        <v>480</v>
      </c>
      <c r="L311" s="128">
        <v>1342.85</v>
      </c>
      <c r="M311" s="128">
        <v>9999</v>
      </c>
      <c r="N311" s="129">
        <v>120</v>
      </c>
      <c r="O311" s="129"/>
      <c r="P311" s="129">
        <v>120</v>
      </c>
      <c r="Q311" s="129"/>
      <c r="R311" s="129">
        <v>120</v>
      </c>
      <c r="S311" s="129"/>
      <c r="T311" s="129">
        <v>120</v>
      </c>
      <c r="U311" s="129"/>
      <c r="V311" s="130">
        <f t="shared" si="62"/>
        <v>644568</v>
      </c>
      <c r="W311" s="130">
        <f t="shared" si="63"/>
        <v>161142</v>
      </c>
      <c r="X311" s="130">
        <f t="shared" si="69"/>
        <v>161142</v>
      </c>
      <c r="Y311" s="130">
        <f t="shared" si="54"/>
        <v>161142</v>
      </c>
      <c r="Z311" s="130">
        <f t="shared" si="70"/>
        <v>161142</v>
      </c>
      <c r="AA311" s="131">
        <f t="shared" si="64"/>
        <v>0</v>
      </c>
      <c r="AB311" s="132">
        <f t="shared" si="55"/>
        <v>0</v>
      </c>
      <c r="AC311" s="133">
        <f t="shared" si="65"/>
        <v>0</v>
      </c>
      <c r="AD311" s="133">
        <f t="shared" si="66"/>
        <v>0</v>
      </c>
      <c r="AE311" s="133">
        <f t="shared" si="67"/>
        <v>0</v>
      </c>
      <c r="AF311" s="133">
        <f t="shared" si="68"/>
        <v>0</v>
      </c>
    </row>
    <row r="312" spans="1:32" s="96" customFormat="1" x14ac:dyDescent="0.3">
      <c r="A312" s="122">
        <v>42</v>
      </c>
      <c r="B312" s="137" t="s">
        <v>759</v>
      </c>
      <c r="C312" s="136">
        <v>1</v>
      </c>
      <c r="D312" s="136" t="s">
        <v>691</v>
      </c>
      <c r="E312" s="138"/>
      <c r="F312" s="21"/>
      <c r="G312" s="126"/>
      <c r="H312" s="126">
        <v>30</v>
      </c>
      <c r="I312" s="126">
        <f t="shared" si="60"/>
        <v>80</v>
      </c>
      <c r="J312" s="126">
        <v>0</v>
      </c>
      <c r="K312" s="127">
        <f t="shared" si="61"/>
        <v>80</v>
      </c>
      <c r="L312" s="128">
        <v>1123.5</v>
      </c>
      <c r="M312" s="128">
        <v>9999</v>
      </c>
      <c r="N312" s="129">
        <v>20</v>
      </c>
      <c r="O312" s="129"/>
      <c r="P312" s="129">
        <v>20</v>
      </c>
      <c r="Q312" s="129"/>
      <c r="R312" s="129">
        <v>20</v>
      </c>
      <c r="S312" s="129"/>
      <c r="T312" s="129">
        <v>20</v>
      </c>
      <c r="U312" s="129"/>
      <c r="V312" s="130"/>
      <c r="W312" s="130"/>
      <c r="X312" s="130"/>
      <c r="Y312" s="130"/>
      <c r="Z312" s="130"/>
      <c r="AA312" s="131">
        <f>O312+Q312+S312+U312</f>
        <v>0</v>
      </c>
      <c r="AB312" s="132">
        <f>AA312*L312</f>
        <v>0</v>
      </c>
      <c r="AC312" s="133">
        <f>O312*L312</f>
        <v>0</v>
      </c>
      <c r="AD312" s="133">
        <f>Q312*L312</f>
        <v>0</v>
      </c>
      <c r="AE312" s="133">
        <f>S312*L312</f>
        <v>0</v>
      </c>
      <c r="AF312" s="133">
        <f>U312*L312</f>
        <v>0</v>
      </c>
    </row>
    <row r="313" spans="1:32" s="96" customFormat="1" x14ac:dyDescent="0.3">
      <c r="A313" s="122">
        <v>43</v>
      </c>
      <c r="B313" s="137" t="s">
        <v>317</v>
      </c>
      <c r="C313" s="136">
        <v>1</v>
      </c>
      <c r="D313" s="136" t="s">
        <v>691</v>
      </c>
      <c r="E313" s="138" t="s">
        <v>155</v>
      </c>
      <c r="F313" s="21">
        <v>269</v>
      </c>
      <c r="G313" s="126">
        <v>376</v>
      </c>
      <c r="H313" s="126">
        <v>350</v>
      </c>
      <c r="I313" s="126">
        <f t="shared" si="60"/>
        <v>400</v>
      </c>
      <c r="J313" s="126">
        <v>0</v>
      </c>
      <c r="K313" s="127">
        <f t="shared" si="61"/>
        <v>400</v>
      </c>
      <c r="L313" s="128">
        <v>310.3</v>
      </c>
      <c r="M313" s="128">
        <v>9999</v>
      </c>
      <c r="N313" s="129"/>
      <c r="O313" s="129"/>
      <c r="P313" s="129"/>
      <c r="Q313" s="129"/>
      <c r="R313" s="129">
        <v>300</v>
      </c>
      <c r="S313" s="129"/>
      <c r="T313" s="129">
        <v>100</v>
      </c>
      <c r="U313" s="129"/>
      <c r="V313" s="130">
        <f t="shared" si="62"/>
        <v>124120</v>
      </c>
      <c r="W313" s="130">
        <f t="shared" si="63"/>
        <v>0</v>
      </c>
      <c r="X313" s="130">
        <f t="shared" si="69"/>
        <v>0</v>
      </c>
      <c r="Y313" s="130">
        <f t="shared" si="54"/>
        <v>93090</v>
      </c>
      <c r="Z313" s="130">
        <f t="shared" si="70"/>
        <v>31030</v>
      </c>
      <c r="AA313" s="131">
        <f t="shared" si="64"/>
        <v>0</v>
      </c>
      <c r="AB313" s="132">
        <f t="shared" si="55"/>
        <v>0</v>
      </c>
      <c r="AC313" s="133">
        <f t="shared" si="65"/>
        <v>0</v>
      </c>
      <c r="AD313" s="133">
        <f t="shared" si="66"/>
        <v>0</v>
      </c>
      <c r="AE313" s="133">
        <f t="shared" si="67"/>
        <v>0</v>
      </c>
      <c r="AF313" s="133">
        <f t="shared" si="68"/>
        <v>0</v>
      </c>
    </row>
    <row r="314" spans="1:32" s="96" customFormat="1" x14ac:dyDescent="0.3">
      <c r="A314" s="159">
        <v>44</v>
      </c>
      <c r="B314" s="137" t="s">
        <v>318</v>
      </c>
      <c r="C314" s="136">
        <v>1</v>
      </c>
      <c r="D314" s="136" t="s">
        <v>691</v>
      </c>
      <c r="E314" s="138" t="s">
        <v>155</v>
      </c>
      <c r="F314" s="21">
        <v>23</v>
      </c>
      <c r="G314" s="126">
        <v>57</v>
      </c>
      <c r="H314" s="126">
        <v>69</v>
      </c>
      <c r="I314" s="126">
        <f t="shared" si="60"/>
        <v>80</v>
      </c>
      <c r="J314" s="126">
        <v>0</v>
      </c>
      <c r="K314" s="127">
        <f t="shared" si="61"/>
        <v>80</v>
      </c>
      <c r="L314" s="128">
        <v>792.87</v>
      </c>
      <c r="M314" s="128">
        <v>9999</v>
      </c>
      <c r="N314" s="129">
        <v>20</v>
      </c>
      <c r="O314" s="129"/>
      <c r="P314" s="129">
        <v>20</v>
      </c>
      <c r="Q314" s="129"/>
      <c r="R314" s="129">
        <v>20</v>
      </c>
      <c r="S314" s="129"/>
      <c r="T314" s="129">
        <v>20</v>
      </c>
      <c r="U314" s="129"/>
      <c r="V314" s="130">
        <f t="shared" si="62"/>
        <v>63429.599999999999</v>
      </c>
      <c r="W314" s="130">
        <f t="shared" si="63"/>
        <v>15857.4</v>
      </c>
      <c r="X314" s="130">
        <f t="shared" si="69"/>
        <v>15857.4</v>
      </c>
      <c r="Y314" s="130">
        <f t="shared" si="54"/>
        <v>15857.4</v>
      </c>
      <c r="Z314" s="130">
        <f t="shared" si="70"/>
        <v>15857.4</v>
      </c>
      <c r="AA314" s="131">
        <f t="shared" si="64"/>
        <v>0</v>
      </c>
      <c r="AB314" s="132">
        <f t="shared" si="55"/>
        <v>0</v>
      </c>
      <c r="AC314" s="133">
        <f t="shared" si="65"/>
        <v>0</v>
      </c>
      <c r="AD314" s="133">
        <f t="shared" si="66"/>
        <v>0</v>
      </c>
      <c r="AE314" s="133">
        <f t="shared" si="67"/>
        <v>0</v>
      </c>
      <c r="AF314" s="133">
        <f t="shared" si="68"/>
        <v>0</v>
      </c>
    </row>
    <row r="315" spans="1:32" s="96" customFormat="1" x14ac:dyDescent="0.3">
      <c r="A315" s="159">
        <v>45</v>
      </c>
      <c r="B315" s="137" t="s">
        <v>319</v>
      </c>
      <c r="C315" s="136">
        <v>1</v>
      </c>
      <c r="D315" s="136" t="s">
        <v>691</v>
      </c>
      <c r="E315" s="138" t="s">
        <v>155</v>
      </c>
      <c r="F315" s="21">
        <v>50</v>
      </c>
      <c r="G315" s="126">
        <v>40</v>
      </c>
      <c r="H315" s="126">
        <v>70</v>
      </c>
      <c r="I315" s="126">
        <f t="shared" si="60"/>
        <v>120</v>
      </c>
      <c r="J315" s="126">
        <v>0</v>
      </c>
      <c r="K315" s="127">
        <f t="shared" si="61"/>
        <v>120</v>
      </c>
      <c r="L315" s="128">
        <v>1463.76</v>
      </c>
      <c r="M315" s="128">
        <v>9999</v>
      </c>
      <c r="N315" s="129">
        <v>30</v>
      </c>
      <c r="O315" s="129"/>
      <c r="P315" s="129">
        <v>30</v>
      </c>
      <c r="Q315" s="129"/>
      <c r="R315" s="129">
        <v>30</v>
      </c>
      <c r="S315" s="129"/>
      <c r="T315" s="129">
        <v>30</v>
      </c>
      <c r="U315" s="129"/>
      <c r="V315" s="130">
        <f t="shared" si="62"/>
        <v>175651.20000000001</v>
      </c>
      <c r="W315" s="130">
        <f t="shared" si="63"/>
        <v>43912.800000000003</v>
      </c>
      <c r="X315" s="130">
        <f t="shared" si="69"/>
        <v>43912.800000000003</v>
      </c>
      <c r="Y315" s="130">
        <f t="shared" si="54"/>
        <v>43912.800000000003</v>
      </c>
      <c r="Z315" s="130">
        <f t="shared" si="70"/>
        <v>43912.800000000003</v>
      </c>
      <c r="AA315" s="131">
        <f t="shared" si="64"/>
        <v>0</v>
      </c>
      <c r="AB315" s="132">
        <f t="shared" si="55"/>
        <v>0</v>
      </c>
      <c r="AC315" s="133">
        <f t="shared" si="65"/>
        <v>0</v>
      </c>
      <c r="AD315" s="133">
        <f t="shared" si="66"/>
        <v>0</v>
      </c>
      <c r="AE315" s="133">
        <f t="shared" si="67"/>
        <v>0</v>
      </c>
      <c r="AF315" s="133">
        <f t="shared" si="68"/>
        <v>0</v>
      </c>
    </row>
    <row r="316" spans="1:32" s="96" customFormat="1" x14ac:dyDescent="0.3">
      <c r="A316" s="122">
        <v>46</v>
      </c>
      <c r="B316" s="137" t="s">
        <v>320</v>
      </c>
      <c r="C316" s="136">
        <v>1</v>
      </c>
      <c r="D316" s="136" t="s">
        <v>691</v>
      </c>
      <c r="E316" s="138" t="s">
        <v>157</v>
      </c>
      <c r="F316" s="21">
        <v>20</v>
      </c>
      <c r="G316" s="126">
        <v>15</v>
      </c>
      <c r="H316" s="126">
        <v>0</v>
      </c>
      <c r="I316" s="126">
        <f t="shared" si="60"/>
        <v>20</v>
      </c>
      <c r="J316" s="126">
        <v>0</v>
      </c>
      <c r="K316" s="127">
        <f t="shared" si="61"/>
        <v>20</v>
      </c>
      <c r="L316" s="128">
        <v>790.73</v>
      </c>
      <c r="M316" s="128">
        <v>9999</v>
      </c>
      <c r="N316" s="129">
        <v>5</v>
      </c>
      <c r="O316" s="129"/>
      <c r="P316" s="129">
        <v>5</v>
      </c>
      <c r="Q316" s="129"/>
      <c r="R316" s="129">
        <v>5</v>
      </c>
      <c r="S316" s="129"/>
      <c r="T316" s="129">
        <v>5</v>
      </c>
      <c r="U316" s="129"/>
      <c r="V316" s="130">
        <f t="shared" si="62"/>
        <v>15814.6</v>
      </c>
      <c r="W316" s="130">
        <f t="shared" si="63"/>
        <v>3953.65</v>
      </c>
      <c r="X316" s="130">
        <f t="shared" si="69"/>
        <v>3953.65</v>
      </c>
      <c r="Y316" s="130">
        <f t="shared" si="54"/>
        <v>3953.65</v>
      </c>
      <c r="Z316" s="130">
        <f t="shared" si="70"/>
        <v>3953.65</v>
      </c>
      <c r="AA316" s="131">
        <f t="shared" si="64"/>
        <v>0</v>
      </c>
      <c r="AB316" s="132">
        <f t="shared" si="55"/>
        <v>0</v>
      </c>
      <c r="AC316" s="133">
        <f t="shared" si="65"/>
        <v>0</v>
      </c>
      <c r="AD316" s="133">
        <f t="shared" si="66"/>
        <v>0</v>
      </c>
      <c r="AE316" s="133">
        <f t="shared" si="67"/>
        <v>0</v>
      </c>
      <c r="AF316" s="133">
        <f t="shared" si="68"/>
        <v>0</v>
      </c>
    </row>
    <row r="317" spans="1:32" s="96" customFormat="1" ht="21" x14ac:dyDescent="0.3">
      <c r="A317" s="122"/>
      <c r="B317" s="139" t="s">
        <v>739</v>
      </c>
      <c r="C317" s="136"/>
      <c r="D317" s="136"/>
      <c r="E317" s="138"/>
      <c r="F317" s="21"/>
      <c r="G317" s="126"/>
      <c r="H317" s="126"/>
      <c r="I317" s="126">
        <f t="shared" si="60"/>
        <v>0</v>
      </c>
      <c r="J317" s="126"/>
      <c r="K317" s="127">
        <f t="shared" si="61"/>
        <v>0</v>
      </c>
      <c r="L317" s="128"/>
      <c r="M317" s="128"/>
      <c r="N317" s="129"/>
      <c r="O317" s="129"/>
      <c r="P317" s="129"/>
      <c r="Q317" s="129"/>
      <c r="R317" s="129"/>
      <c r="S317" s="129"/>
      <c r="T317" s="129"/>
      <c r="U317" s="129"/>
      <c r="V317" s="130">
        <f t="shared" si="62"/>
        <v>0</v>
      </c>
      <c r="W317" s="130">
        <f t="shared" si="63"/>
        <v>0</v>
      </c>
      <c r="X317" s="130">
        <f t="shared" si="69"/>
        <v>0</v>
      </c>
      <c r="Y317" s="130">
        <f t="shared" si="54"/>
        <v>0</v>
      </c>
      <c r="Z317" s="130">
        <f t="shared" si="70"/>
        <v>0</v>
      </c>
      <c r="AA317" s="131">
        <f t="shared" si="64"/>
        <v>0</v>
      </c>
      <c r="AB317" s="132">
        <f t="shared" si="55"/>
        <v>0</v>
      </c>
      <c r="AC317" s="133">
        <f t="shared" si="65"/>
        <v>0</v>
      </c>
      <c r="AD317" s="133">
        <f t="shared" si="66"/>
        <v>0</v>
      </c>
      <c r="AE317" s="133">
        <f t="shared" si="67"/>
        <v>0</v>
      </c>
      <c r="AF317" s="133">
        <f t="shared" si="68"/>
        <v>0</v>
      </c>
    </row>
    <row r="318" spans="1:32" s="96" customFormat="1" x14ac:dyDescent="0.3">
      <c r="A318" s="122">
        <v>47</v>
      </c>
      <c r="B318" s="123" t="s">
        <v>321</v>
      </c>
      <c r="C318" s="124">
        <v>10</v>
      </c>
      <c r="D318" s="124" t="s">
        <v>723</v>
      </c>
      <c r="E318" s="125" t="s">
        <v>24</v>
      </c>
      <c r="F318" s="21">
        <v>48</v>
      </c>
      <c r="G318" s="126">
        <v>41</v>
      </c>
      <c r="H318" s="126">
        <v>39</v>
      </c>
      <c r="I318" s="126">
        <f t="shared" si="60"/>
        <v>40</v>
      </c>
      <c r="J318" s="126">
        <v>0</v>
      </c>
      <c r="K318" s="127">
        <f t="shared" si="61"/>
        <v>40</v>
      </c>
      <c r="L318" s="128">
        <v>21.4</v>
      </c>
      <c r="M318" s="128">
        <v>9999</v>
      </c>
      <c r="N318" s="129">
        <v>20</v>
      </c>
      <c r="O318" s="129"/>
      <c r="P318" s="129"/>
      <c r="Q318" s="129"/>
      <c r="R318" s="129">
        <v>20</v>
      </c>
      <c r="S318" s="129"/>
      <c r="T318" s="129"/>
      <c r="U318" s="129"/>
      <c r="V318" s="130">
        <f t="shared" si="62"/>
        <v>856</v>
      </c>
      <c r="W318" s="130">
        <f t="shared" si="63"/>
        <v>428</v>
      </c>
      <c r="X318" s="130">
        <f t="shared" si="69"/>
        <v>0</v>
      </c>
      <c r="Y318" s="130">
        <f t="shared" si="54"/>
        <v>428</v>
      </c>
      <c r="Z318" s="130">
        <f t="shared" si="70"/>
        <v>0</v>
      </c>
      <c r="AA318" s="131">
        <f t="shared" si="64"/>
        <v>0</v>
      </c>
      <c r="AB318" s="132">
        <f t="shared" si="55"/>
        <v>0</v>
      </c>
      <c r="AC318" s="133">
        <f t="shared" si="65"/>
        <v>0</v>
      </c>
      <c r="AD318" s="133">
        <f t="shared" si="66"/>
        <v>0</v>
      </c>
      <c r="AE318" s="133">
        <f t="shared" si="67"/>
        <v>0</v>
      </c>
      <c r="AF318" s="133">
        <f t="shared" si="68"/>
        <v>0</v>
      </c>
    </row>
    <row r="319" spans="1:32" s="96" customFormat="1" x14ac:dyDescent="0.3">
      <c r="A319" s="122">
        <v>48</v>
      </c>
      <c r="B319" s="123" t="s">
        <v>322</v>
      </c>
      <c r="C319" s="124">
        <v>1</v>
      </c>
      <c r="D319" s="124" t="s">
        <v>689</v>
      </c>
      <c r="E319" s="125" t="s">
        <v>226</v>
      </c>
      <c r="F319" s="21">
        <v>588</v>
      </c>
      <c r="G319" s="126">
        <v>324</v>
      </c>
      <c r="H319" s="126">
        <v>196</v>
      </c>
      <c r="I319" s="126">
        <f t="shared" si="60"/>
        <v>300</v>
      </c>
      <c r="J319" s="126">
        <v>0</v>
      </c>
      <c r="K319" s="127">
        <f t="shared" si="61"/>
        <v>300</v>
      </c>
      <c r="L319" s="128">
        <v>17</v>
      </c>
      <c r="M319" s="128">
        <v>9999</v>
      </c>
      <c r="N319" s="129">
        <v>100</v>
      </c>
      <c r="O319" s="129"/>
      <c r="P319" s="129">
        <v>100</v>
      </c>
      <c r="Q319" s="129"/>
      <c r="R319" s="129">
        <v>100</v>
      </c>
      <c r="S319" s="129"/>
      <c r="T319" s="129"/>
      <c r="U319" s="129"/>
      <c r="V319" s="130">
        <f t="shared" si="62"/>
        <v>5100</v>
      </c>
      <c r="W319" s="130">
        <f t="shared" si="63"/>
        <v>1700</v>
      </c>
      <c r="X319" s="130">
        <f t="shared" si="69"/>
        <v>1700</v>
      </c>
      <c r="Y319" s="130">
        <f t="shared" si="54"/>
        <v>1700</v>
      </c>
      <c r="Z319" s="130">
        <f t="shared" si="70"/>
        <v>0</v>
      </c>
      <c r="AA319" s="131">
        <f t="shared" si="64"/>
        <v>0</v>
      </c>
      <c r="AB319" s="132">
        <f t="shared" si="55"/>
        <v>0</v>
      </c>
      <c r="AC319" s="133">
        <f t="shared" si="65"/>
        <v>0</v>
      </c>
      <c r="AD319" s="133">
        <f t="shared" si="66"/>
        <v>0</v>
      </c>
      <c r="AE319" s="133">
        <f t="shared" si="67"/>
        <v>0</v>
      </c>
      <c r="AF319" s="133">
        <f t="shared" si="68"/>
        <v>0</v>
      </c>
    </row>
    <row r="320" spans="1:32" s="96" customFormat="1" x14ac:dyDescent="0.3">
      <c r="A320" s="159">
        <v>49</v>
      </c>
      <c r="B320" s="123" t="s">
        <v>323</v>
      </c>
      <c r="C320" s="124">
        <v>1</v>
      </c>
      <c r="D320" s="124" t="s">
        <v>711</v>
      </c>
      <c r="E320" s="125" t="s">
        <v>226</v>
      </c>
      <c r="F320" s="21">
        <v>0</v>
      </c>
      <c r="G320" s="126">
        <v>110</v>
      </c>
      <c r="H320" s="126">
        <v>40</v>
      </c>
      <c r="I320" s="126">
        <f t="shared" si="60"/>
        <v>80</v>
      </c>
      <c r="J320" s="126">
        <v>0</v>
      </c>
      <c r="K320" s="127">
        <f t="shared" si="61"/>
        <v>80</v>
      </c>
      <c r="L320" s="128">
        <v>85.6</v>
      </c>
      <c r="M320" s="128">
        <v>9999</v>
      </c>
      <c r="N320" s="129">
        <v>40</v>
      </c>
      <c r="O320" s="129"/>
      <c r="P320" s="129"/>
      <c r="Q320" s="129"/>
      <c r="R320" s="129">
        <v>40</v>
      </c>
      <c r="S320" s="129"/>
      <c r="T320" s="129"/>
      <c r="U320" s="129"/>
      <c r="V320" s="130">
        <f t="shared" si="62"/>
        <v>6848</v>
      </c>
      <c r="W320" s="130">
        <f t="shared" si="63"/>
        <v>3424</v>
      </c>
      <c r="X320" s="130">
        <f t="shared" si="69"/>
        <v>0</v>
      </c>
      <c r="Y320" s="130">
        <f t="shared" si="54"/>
        <v>3424</v>
      </c>
      <c r="Z320" s="130">
        <f t="shared" si="70"/>
        <v>0</v>
      </c>
      <c r="AA320" s="131">
        <f t="shared" si="64"/>
        <v>0</v>
      </c>
      <c r="AB320" s="132">
        <f t="shared" si="55"/>
        <v>0</v>
      </c>
      <c r="AC320" s="133">
        <f t="shared" si="65"/>
        <v>0</v>
      </c>
      <c r="AD320" s="133">
        <f t="shared" si="66"/>
        <v>0</v>
      </c>
      <c r="AE320" s="133">
        <f t="shared" si="67"/>
        <v>0</v>
      </c>
      <c r="AF320" s="133">
        <f t="shared" si="68"/>
        <v>0</v>
      </c>
    </row>
    <row r="321" spans="1:46" x14ac:dyDescent="0.3">
      <c r="A321" s="122">
        <v>50</v>
      </c>
      <c r="B321" s="123" t="s">
        <v>324</v>
      </c>
      <c r="C321" s="124">
        <v>1</v>
      </c>
      <c r="D321" s="124" t="s">
        <v>701</v>
      </c>
      <c r="E321" s="125" t="s">
        <v>226</v>
      </c>
      <c r="F321" s="21">
        <v>11</v>
      </c>
      <c r="G321" s="126">
        <v>15</v>
      </c>
      <c r="H321" s="126">
        <v>6</v>
      </c>
      <c r="I321" s="126">
        <f t="shared" si="60"/>
        <v>12</v>
      </c>
      <c r="J321" s="126">
        <v>0</v>
      </c>
      <c r="K321" s="127">
        <f t="shared" si="61"/>
        <v>12</v>
      </c>
      <c r="L321" s="128">
        <v>17</v>
      </c>
      <c r="M321" s="128">
        <v>9999</v>
      </c>
      <c r="N321" s="129"/>
      <c r="O321" s="129"/>
      <c r="P321" s="129">
        <v>12</v>
      </c>
      <c r="Q321" s="129"/>
      <c r="R321" s="129"/>
      <c r="S321" s="129"/>
      <c r="T321" s="129"/>
      <c r="U321" s="129"/>
      <c r="V321" s="130">
        <f t="shared" si="62"/>
        <v>204</v>
      </c>
      <c r="W321" s="130">
        <f t="shared" si="63"/>
        <v>0</v>
      </c>
      <c r="X321" s="130">
        <f t="shared" si="69"/>
        <v>204</v>
      </c>
      <c r="Y321" s="130">
        <f t="shared" si="54"/>
        <v>0</v>
      </c>
      <c r="Z321" s="130">
        <f t="shared" si="70"/>
        <v>0</v>
      </c>
      <c r="AA321" s="131">
        <f t="shared" si="64"/>
        <v>0</v>
      </c>
      <c r="AB321" s="132">
        <f t="shared" si="55"/>
        <v>0</v>
      </c>
      <c r="AC321" s="133">
        <f t="shared" si="65"/>
        <v>0</v>
      </c>
      <c r="AD321" s="133">
        <f t="shared" si="66"/>
        <v>0</v>
      </c>
      <c r="AE321" s="133">
        <f t="shared" si="67"/>
        <v>0</v>
      </c>
      <c r="AF321" s="133">
        <f t="shared" si="68"/>
        <v>0</v>
      </c>
    </row>
    <row r="322" spans="1:46" x14ac:dyDescent="0.3">
      <c r="A322" s="122">
        <v>51</v>
      </c>
      <c r="B322" s="123" t="s">
        <v>325</v>
      </c>
      <c r="C322" s="136">
        <v>1</v>
      </c>
      <c r="D322" s="124" t="s">
        <v>691</v>
      </c>
      <c r="E322" s="125" t="s">
        <v>130</v>
      </c>
      <c r="F322" s="21">
        <v>250</v>
      </c>
      <c r="G322" s="126">
        <v>200</v>
      </c>
      <c r="H322" s="126">
        <v>80</v>
      </c>
      <c r="I322" s="126">
        <f t="shared" si="60"/>
        <v>160</v>
      </c>
      <c r="J322" s="126">
        <v>0</v>
      </c>
      <c r="K322" s="127">
        <f t="shared" si="61"/>
        <v>160</v>
      </c>
      <c r="L322" s="128">
        <v>288.89999999999998</v>
      </c>
      <c r="M322" s="128">
        <v>9999</v>
      </c>
      <c r="N322" s="129">
        <v>40</v>
      </c>
      <c r="O322" s="129"/>
      <c r="P322" s="129">
        <v>40</v>
      </c>
      <c r="Q322" s="129"/>
      <c r="R322" s="129">
        <v>40</v>
      </c>
      <c r="S322" s="129"/>
      <c r="T322" s="129">
        <v>40</v>
      </c>
      <c r="U322" s="129"/>
      <c r="V322" s="130">
        <f t="shared" si="62"/>
        <v>46224</v>
      </c>
      <c r="W322" s="130">
        <f t="shared" si="63"/>
        <v>11556</v>
      </c>
      <c r="X322" s="130">
        <f t="shared" si="69"/>
        <v>11556</v>
      </c>
      <c r="Y322" s="130">
        <f t="shared" si="54"/>
        <v>11556</v>
      </c>
      <c r="Z322" s="130">
        <f t="shared" si="70"/>
        <v>11556</v>
      </c>
      <c r="AA322" s="131">
        <f t="shared" si="64"/>
        <v>0</v>
      </c>
      <c r="AB322" s="132">
        <f t="shared" si="55"/>
        <v>0</v>
      </c>
      <c r="AC322" s="133">
        <f t="shared" si="65"/>
        <v>0</v>
      </c>
      <c r="AD322" s="133">
        <f t="shared" si="66"/>
        <v>0</v>
      </c>
      <c r="AE322" s="133">
        <f t="shared" si="67"/>
        <v>0</v>
      </c>
      <c r="AF322" s="133">
        <f t="shared" si="68"/>
        <v>0</v>
      </c>
    </row>
    <row r="323" spans="1:46" s="141" customFormat="1" x14ac:dyDescent="0.3">
      <c r="A323" s="159">
        <v>52</v>
      </c>
      <c r="B323" s="123" t="s">
        <v>327</v>
      </c>
      <c r="C323" s="124">
        <v>1</v>
      </c>
      <c r="D323" s="124" t="s">
        <v>740</v>
      </c>
      <c r="E323" s="125" t="s">
        <v>226</v>
      </c>
      <c r="F323" s="21">
        <v>270</v>
      </c>
      <c r="G323" s="126">
        <v>480</v>
      </c>
      <c r="H323" s="126">
        <v>460</v>
      </c>
      <c r="I323" s="126">
        <f t="shared" si="60"/>
        <v>720</v>
      </c>
      <c r="J323" s="126">
        <v>0</v>
      </c>
      <c r="K323" s="127">
        <f t="shared" si="61"/>
        <v>720</v>
      </c>
      <c r="L323" s="128">
        <v>36</v>
      </c>
      <c r="M323" s="128">
        <v>9999</v>
      </c>
      <c r="N323" s="129">
        <v>360</v>
      </c>
      <c r="O323" s="129"/>
      <c r="P323" s="129"/>
      <c r="Q323" s="129"/>
      <c r="R323" s="129">
        <v>360</v>
      </c>
      <c r="S323" s="129"/>
      <c r="T323" s="129"/>
      <c r="U323" s="129"/>
      <c r="V323" s="130">
        <f t="shared" si="62"/>
        <v>25920</v>
      </c>
      <c r="W323" s="130">
        <f t="shared" si="63"/>
        <v>12960</v>
      </c>
      <c r="X323" s="130">
        <f t="shared" si="69"/>
        <v>0</v>
      </c>
      <c r="Y323" s="130">
        <f t="shared" si="54"/>
        <v>12960</v>
      </c>
      <c r="Z323" s="130">
        <f t="shared" si="70"/>
        <v>0</v>
      </c>
      <c r="AA323" s="131">
        <f t="shared" si="64"/>
        <v>0</v>
      </c>
      <c r="AB323" s="132">
        <f t="shared" si="55"/>
        <v>0</v>
      </c>
      <c r="AC323" s="133">
        <f t="shared" si="65"/>
        <v>0</v>
      </c>
      <c r="AD323" s="133">
        <f t="shared" si="66"/>
        <v>0</v>
      </c>
      <c r="AE323" s="133">
        <f t="shared" si="67"/>
        <v>0</v>
      </c>
      <c r="AF323" s="133">
        <f t="shared" si="68"/>
        <v>0</v>
      </c>
      <c r="AG323" s="140"/>
      <c r="AH323" s="140"/>
      <c r="AI323" s="140"/>
      <c r="AJ323" s="140"/>
      <c r="AK323" s="140"/>
      <c r="AL323" s="140"/>
      <c r="AM323" s="140"/>
      <c r="AN323" s="140"/>
      <c r="AO323" s="140"/>
      <c r="AP323" s="140"/>
      <c r="AQ323" s="140"/>
      <c r="AR323" s="140"/>
      <c r="AS323" s="140"/>
      <c r="AT323" s="140"/>
    </row>
    <row r="324" spans="1:46" x14ac:dyDescent="0.3">
      <c r="A324" s="159">
        <v>53</v>
      </c>
      <c r="B324" s="145" t="s">
        <v>328</v>
      </c>
      <c r="C324" s="124">
        <v>1</v>
      </c>
      <c r="D324" s="124" t="s">
        <v>710</v>
      </c>
      <c r="E324" s="125" t="s">
        <v>226</v>
      </c>
      <c r="F324" s="21">
        <v>32</v>
      </c>
      <c r="G324" s="126">
        <v>64</v>
      </c>
      <c r="H324" s="126">
        <v>36</v>
      </c>
      <c r="I324" s="126">
        <f t="shared" si="60"/>
        <v>72</v>
      </c>
      <c r="J324" s="126">
        <v>0</v>
      </c>
      <c r="K324" s="127">
        <f t="shared" si="61"/>
        <v>72</v>
      </c>
      <c r="L324" s="128">
        <v>40</v>
      </c>
      <c r="M324" s="128">
        <v>9999</v>
      </c>
      <c r="N324" s="129"/>
      <c r="O324" s="129"/>
      <c r="P324" s="129">
        <v>36</v>
      </c>
      <c r="Q324" s="129"/>
      <c r="R324" s="129"/>
      <c r="S324" s="129"/>
      <c r="T324" s="129">
        <v>36</v>
      </c>
      <c r="U324" s="129"/>
      <c r="V324" s="130">
        <f t="shared" si="62"/>
        <v>2880</v>
      </c>
      <c r="W324" s="130">
        <f t="shared" si="63"/>
        <v>0</v>
      </c>
      <c r="X324" s="130">
        <f t="shared" si="69"/>
        <v>1440</v>
      </c>
      <c r="Y324" s="130">
        <f t="shared" si="54"/>
        <v>0</v>
      </c>
      <c r="Z324" s="130">
        <f t="shared" si="70"/>
        <v>1440</v>
      </c>
      <c r="AA324" s="131">
        <f t="shared" si="64"/>
        <v>0</v>
      </c>
      <c r="AB324" s="132">
        <f t="shared" si="55"/>
        <v>0</v>
      </c>
      <c r="AC324" s="133">
        <f t="shared" si="65"/>
        <v>0</v>
      </c>
      <c r="AD324" s="133">
        <f t="shared" si="66"/>
        <v>0</v>
      </c>
      <c r="AE324" s="133">
        <f t="shared" si="67"/>
        <v>0</v>
      </c>
      <c r="AF324" s="133">
        <f t="shared" si="68"/>
        <v>0</v>
      </c>
    </row>
    <row r="325" spans="1:46" x14ac:dyDescent="0.3">
      <c r="A325" s="122">
        <v>54</v>
      </c>
      <c r="B325" s="123" t="s">
        <v>329</v>
      </c>
      <c r="C325" s="124">
        <v>1</v>
      </c>
      <c r="D325" s="124" t="s">
        <v>691</v>
      </c>
      <c r="E325" s="125" t="s">
        <v>130</v>
      </c>
      <c r="F325" s="21">
        <v>90</v>
      </c>
      <c r="G325" s="126">
        <v>90</v>
      </c>
      <c r="H325" s="126">
        <v>50</v>
      </c>
      <c r="I325" s="126">
        <f t="shared" si="60"/>
        <v>120</v>
      </c>
      <c r="J325" s="126">
        <v>0</v>
      </c>
      <c r="K325" s="127">
        <f t="shared" si="61"/>
        <v>120</v>
      </c>
      <c r="L325" s="128">
        <v>145.52000000000001</v>
      </c>
      <c r="M325" s="128">
        <v>9999</v>
      </c>
      <c r="N325" s="129">
        <v>30</v>
      </c>
      <c r="O325" s="129"/>
      <c r="P325" s="129">
        <v>30</v>
      </c>
      <c r="Q325" s="129"/>
      <c r="R325" s="129">
        <v>30</v>
      </c>
      <c r="S325" s="129"/>
      <c r="T325" s="129">
        <v>30</v>
      </c>
      <c r="U325" s="129"/>
      <c r="V325" s="130">
        <f t="shared" si="62"/>
        <v>17462.400000000001</v>
      </c>
      <c r="W325" s="130">
        <f t="shared" si="63"/>
        <v>4365.6000000000004</v>
      </c>
      <c r="X325" s="130">
        <f t="shared" si="69"/>
        <v>4365.6000000000004</v>
      </c>
      <c r="Y325" s="130">
        <f t="shared" si="54"/>
        <v>4365.6000000000004</v>
      </c>
      <c r="Z325" s="130">
        <f t="shared" si="70"/>
        <v>4365.6000000000004</v>
      </c>
      <c r="AA325" s="131">
        <f t="shared" si="64"/>
        <v>0</v>
      </c>
      <c r="AB325" s="132">
        <f t="shared" si="55"/>
        <v>0</v>
      </c>
      <c r="AC325" s="133">
        <f t="shared" si="65"/>
        <v>0</v>
      </c>
      <c r="AD325" s="133">
        <f t="shared" si="66"/>
        <v>0</v>
      </c>
      <c r="AE325" s="133">
        <f t="shared" si="67"/>
        <v>0</v>
      </c>
      <c r="AF325" s="133">
        <f t="shared" si="68"/>
        <v>0</v>
      </c>
    </row>
    <row r="326" spans="1:46" x14ac:dyDescent="0.3">
      <c r="A326" s="122">
        <v>55</v>
      </c>
      <c r="B326" s="123" t="s">
        <v>330</v>
      </c>
      <c r="C326" s="124">
        <v>1</v>
      </c>
      <c r="D326" s="124" t="s">
        <v>701</v>
      </c>
      <c r="E326" s="125" t="s">
        <v>331</v>
      </c>
      <c r="F326" s="21">
        <v>35</v>
      </c>
      <c r="G326" s="126">
        <v>125</v>
      </c>
      <c r="H326" s="126">
        <v>50</v>
      </c>
      <c r="I326" s="126">
        <f t="shared" si="60"/>
        <v>100</v>
      </c>
      <c r="J326" s="126">
        <v>0</v>
      </c>
      <c r="K326" s="127">
        <f t="shared" si="61"/>
        <v>100</v>
      </c>
      <c r="L326" s="128">
        <v>6</v>
      </c>
      <c r="M326" s="128">
        <v>9999</v>
      </c>
      <c r="N326" s="129"/>
      <c r="O326" s="129"/>
      <c r="P326" s="129">
        <v>100</v>
      </c>
      <c r="Q326" s="129"/>
      <c r="R326" s="129"/>
      <c r="S326" s="129"/>
      <c r="T326" s="129"/>
      <c r="U326" s="129"/>
      <c r="V326" s="130">
        <f t="shared" si="62"/>
        <v>600</v>
      </c>
      <c r="W326" s="130">
        <f t="shared" si="63"/>
        <v>0</v>
      </c>
      <c r="X326" s="130">
        <f t="shared" si="69"/>
        <v>600</v>
      </c>
      <c r="Y326" s="130">
        <f t="shared" si="54"/>
        <v>0</v>
      </c>
      <c r="Z326" s="130">
        <f t="shared" si="70"/>
        <v>0</v>
      </c>
      <c r="AA326" s="131">
        <f t="shared" si="64"/>
        <v>0</v>
      </c>
      <c r="AB326" s="132">
        <f t="shared" si="55"/>
        <v>0</v>
      </c>
      <c r="AC326" s="133">
        <f t="shared" si="65"/>
        <v>0</v>
      </c>
      <c r="AD326" s="133">
        <f t="shared" si="66"/>
        <v>0</v>
      </c>
      <c r="AE326" s="133">
        <f t="shared" si="67"/>
        <v>0</v>
      </c>
      <c r="AF326" s="133">
        <f t="shared" si="68"/>
        <v>0</v>
      </c>
    </row>
    <row r="327" spans="1:46" x14ac:dyDescent="0.3">
      <c r="A327" s="159">
        <v>56</v>
      </c>
      <c r="B327" s="123" t="s">
        <v>332</v>
      </c>
      <c r="C327" s="124">
        <v>1</v>
      </c>
      <c r="D327" s="124" t="s">
        <v>701</v>
      </c>
      <c r="E327" s="125" t="s">
        <v>331</v>
      </c>
      <c r="F327" s="21">
        <v>30</v>
      </c>
      <c r="G327" s="126">
        <v>83</v>
      </c>
      <c r="H327" s="126">
        <v>20</v>
      </c>
      <c r="I327" s="126">
        <f t="shared" si="60"/>
        <v>40</v>
      </c>
      <c r="J327" s="126">
        <v>0</v>
      </c>
      <c r="K327" s="127">
        <f t="shared" si="61"/>
        <v>40</v>
      </c>
      <c r="L327" s="128">
        <v>17</v>
      </c>
      <c r="M327" s="128">
        <v>9999</v>
      </c>
      <c r="N327" s="129"/>
      <c r="O327" s="129"/>
      <c r="P327" s="129">
        <v>40</v>
      </c>
      <c r="Q327" s="129"/>
      <c r="R327" s="129"/>
      <c r="S327" s="129"/>
      <c r="T327" s="129"/>
      <c r="U327" s="129"/>
      <c r="V327" s="130">
        <f t="shared" si="62"/>
        <v>680</v>
      </c>
      <c r="W327" s="130">
        <f t="shared" si="63"/>
        <v>0</v>
      </c>
      <c r="X327" s="130">
        <f t="shared" si="69"/>
        <v>680</v>
      </c>
      <c r="Y327" s="130">
        <f t="shared" si="54"/>
        <v>0</v>
      </c>
      <c r="Z327" s="130">
        <f t="shared" si="70"/>
        <v>0</v>
      </c>
      <c r="AA327" s="131">
        <f t="shared" si="64"/>
        <v>0</v>
      </c>
      <c r="AB327" s="132">
        <f t="shared" si="55"/>
        <v>0</v>
      </c>
      <c r="AC327" s="133">
        <f t="shared" si="65"/>
        <v>0</v>
      </c>
      <c r="AD327" s="133">
        <f t="shared" si="66"/>
        <v>0</v>
      </c>
      <c r="AE327" s="133">
        <f t="shared" si="67"/>
        <v>0</v>
      </c>
      <c r="AF327" s="133">
        <f t="shared" si="68"/>
        <v>0</v>
      </c>
    </row>
    <row r="328" spans="1:46" ht="21" x14ac:dyDescent="0.3">
      <c r="A328" s="122"/>
      <c r="B328" s="139" t="s">
        <v>749</v>
      </c>
      <c r="C328" s="124"/>
      <c r="D328" s="124"/>
      <c r="E328" s="125"/>
      <c r="F328" s="21"/>
      <c r="G328" s="126"/>
      <c r="H328" s="126"/>
      <c r="I328" s="126">
        <f t="shared" si="60"/>
        <v>0</v>
      </c>
      <c r="J328" s="126"/>
      <c r="K328" s="127">
        <f t="shared" si="61"/>
        <v>0</v>
      </c>
      <c r="L328" s="128"/>
      <c r="M328" s="128"/>
      <c r="N328" s="129"/>
      <c r="O328" s="129"/>
      <c r="P328" s="129"/>
      <c r="Q328" s="129"/>
      <c r="R328" s="129"/>
      <c r="S328" s="129"/>
      <c r="T328" s="129"/>
      <c r="U328" s="129"/>
      <c r="V328" s="130">
        <f t="shared" si="62"/>
        <v>0</v>
      </c>
      <c r="W328" s="130">
        <f t="shared" si="63"/>
        <v>0</v>
      </c>
      <c r="X328" s="130">
        <f t="shared" si="69"/>
        <v>0</v>
      </c>
      <c r="Y328" s="130">
        <f t="shared" si="54"/>
        <v>0</v>
      </c>
      <c r="Z328" s="130">
        <f t="shared" si="70"/>
        <v>0</v>
      </c>
      <c r="AA328" s="131">
        <f t="shared" si="64"/>
        <v>0</v>
      </c>
      <c r="AB328" s="132">
        <f t="shared" si="55"/>
        <v>0</v>
      </c>
      <c r="AC328" s="133">
        <f t="shared" si="65"/>
        <v>0</v>
      </c>
      <c r="AD328" s="133">
        <f t="shared" si="66"/>
        <v>0</v>
      </c>
      <c r="AE328" s="133">
        <f t="shared" si="67"/>
        <v>0</v>
      </c>
      <c r="AF328" s="133">
        <f t="shared" si="68"/>
        <v>0</v>
      </c>
    </row>
    <row r="329" spans="1:46" x14ac:dyDescent="0.3">
      <c r="A329" s="122">
        <v>57</v>
      </c>
      <c r="B329" s="137" t="s">
        <v>333</v>
      </c>
      <c r="C329" s="136">
        <v>1</v>
      </c>
      <c r="D329" s="136" t="s">
        <v>760</v>
      </c>
      <c r="E329" s="138" t="s">
        <v>334</v>
      </c>
      <c r="F329" s="21">
        <v>1400</v>
      </c>
      <c r="G329" s="126">
        <v>800</v>
      </c>
      <c r="H329" s="126">
        <v>300</v>
      </c>
      <c r="I329" s="126">
        <f t="shared" si="60"/>
        <v>800</v>
      </c>
      <c r="J329" s="126">
        <v>0</v>
      </c>
      <c r="K329" s="127">
        <f t="shared" si="61"/>
        <v>800</v>
      </c>
      <c r="L329" s="128">
        <v>32</v>
      </c>
      <c r="M329" s="128">
        <v>9999</v>
      </c>
      <c r="N329" s="129">
        <v>200</v>
      </c>
      <c r="O329" s="129"/>
      <c r="P329" s="129">
        <v>200</v>
      </c>
      <c r="Q329" s="129"/>
      <c r="R329" s="129">
        <v>200</v>
      </c>
      <c r="S329" s="129"/>
      <c r="T329" s="129">
        <v>200</v>
      </c>
      <c r="U329" s="129"/>
      <c r="V329" s="130">
        <f t="shared" si="62"/>
        <v>25600</v>
      </c>
      <c r="W329" s="130">
        <f t="shared" si="63"/>
        <v>6400</v>
      </c>
      <c r="X329" s="130">
        <f t="shared" si="69"/>
        <v>6400</v>
      </c>
      <c r="Y329" s="130">
        <f t="shared" si="54"/>
        <v>6400</v>
      </c>
      <c r="Z329" s="130">
        <f t="shared" si="70"/>
        <v>6400</v>
      </c>
      <c r="AA329" s="131">
        <f t="shared" si="64"/>
        <v>0</v>
      </c>
      <c r="AB329" s="132">
        <f t="shared" si="55"/>
        <v>0</v>
      </c>
      <c r="AC329" s="133">
        <f t="shared" si="65"/>
        <v>0</v>
      </c>
      <c r="AD329" s="133">
        <f t="shared" si="66"/>
        <v>0</v>
      </c>
      <c r="AE329" s="133">
        <f t="shared" si="67"/>
        <v>0</v>
      </c>
      <c r="AF329" s="133">
        <f t="shared" si="68"/>
        <v>0</v>
      </c>
    </row>
    <row r="330" spans="1:46" x14ac:dyDescent="0.3">
      <c r="A330" s="159">
        <v>58</v>
      </c>
      <c r="B330" s="137" t="s">
        <v>761</v>
      </c>
      <c r="C330" s="136">
        <v>20</v>
      </c>
      <c r="D330" s="136" t="s">
        <v>762</v>
      </c>
      <c r="E330" s="138" t="s">
        <v>335</v>
      </c>
      <c r="F330" s="21">
        <v>168</v>
      </c>
      <c r="G330" s="126">
        <v>225</v>
      </c>
      <c r="H330" s="126">
        <v>330</v>
      </c>
      <c r="I330" s="126">
        <f t="shared" si="60"/>
        <v>600</v>
      </c>
      <c r="J330" s="126">
        <v>0</v>
      </c>
      <c r="K330" s="127">
        <f t="shared" si="61"/>
        <v>600</v>
      </c>
      <c r="L330" s="128">
        <v>100</v>
      </c>
      <c r="M330" s="128">
        <v>9999</v>
      </c>
      <c r="N330" s="129">
        <v>150</v>
      </c>
      <c r="O330" s="129"/>
      <c r="P330" s="129">
        <v>150</v>
      </c>
      <c r="Q330" s="129"/>
      <c r="R330" s="129">
        <v>150</v>
      </c>
      <c r="S330" s="129"/>
      <c r="T330" s="129">
        <v>150</v>
      </c>
      <c r="U330" s="129"/>
      <c r="V330" s="130">
        <f t="shared" si="62"/>
        <v>60000</v>
      </c>
      <c r="W330" s="130">
        <f t="shared" si="63"/>
        <v>15000</v>
      </c>
      <c r="X330" s="130">
        <f t="shared" si="69"/>
        <v>15000</v>
      </c>
      <c r="Y330" s="130">
        <f t="shared" si="54"/>
        <v>15000</v>
      </c>
      <c r="Z330" s="130">
        <f t="shared" si="70"/>
        <v>15000</v>
      </c>
      <c r="AA330" s="131">
        <f t="shared" si="64"/>
        <v>0</v>
      </c>
      <c r="AB330" s="132">
        <f t="shared" si="55"/>
        <v>0</v>
      </c>
      <c r="AC330" s="133">
        <f t="shared" si="65"/>
        <v>0</v>
      </c>
      <c r="AD330" s="133">
        <f t="shared" si="66"/>
        <v>0</v>
      </c>
      <c r="AE330" s="133">
        <f t="shared" si="67"/>
        <v>0</v>
      </c>
      <c r="AF330" s="133">
        <f t="shared" si="68"/>
        <v>0</v>
      </c>
    </row>
    <row r="331" spans="1:46" x14ac:dyDescent="0.3">
      <c r="A331" s="159">
        <v>59</v>
      </c>
      <c r="B331" s="137" t="s">
        <v>336</v>
      </c>
      <c r="C331" s="136">
        <v>1</v>
      </c>
      <c r="D331" s="136" t="s">
        <v>760</v>
      </c>
      <c r="E331" s="138" t="s">
        <v>331</v>
      </c>
      <c r="F331" s="21">
        <v>477</v>
      </c>
      <c r="G331" s="126">
        <v>450</v>
      </c>
      <c r="H331" s="126">
        <v>270</v>
      </c>
      <c r="I331" s="126">
        <f t="shared" si="60"/>
        <v>800</v>
      </c>
      <c r="J331" s="126">
        <v>0</v>
      </c>
      <c r="K331" s="127">
        <f t="shared" si="61"/>
        <v>800</v>
      </c>
      <c r="L331" s="128">
        <v>60</v>
      </c>
      <c r="M331" s="128">
        <v>9999</v>
      </c>
      <c r="N331" s="129">
        <v>200</v>
      </c>
      <c r="O331" s="129"/>
      <c r="P331" s="129">
        <v>200</v>
      </c>
      <c r="Q331" s="129"/>
      <c r="R331" s="129">
        <v>200</v>
      </c>
      <c r="S331" s="129"/>
      <c r="T331" s="129">
        <v>200</v>
      </c>
      <c r="U331" s="129"/>
      <c r="V331" s="130">
        <f t="shared" si="62"/>
        <v>48000</v>
      </c>
      <c r="W331" s="130">
        <f t="shared" si="63"/>
        <v>12000</v>
      </c>
      <c r="X331" s="130">
        <f t="shared" si="69"/>
        <v>12000</v>
      </c>
      <c r="Y331" s="130">
        <f t="shared" ref="Y331" si="71">R331*L331</f>
        <v>12000</v>
      </c>
      <c r="Z331" s="130">
        <f t="shared" si="70"/>
        <v>12000</v>
      </c>
      <c r="AA331" s="131">
        <f t="shared" si="64"/>
        <v>0</v>
      </c>
      <c r="AB331" s="132">
        <f t="shared" ref="AB331" si="72">AA331*L331</f>
        <v>0</v>
      </c>
      <c r="AC331" s="133">
        <f t="shared" si="65"/>
        <v>0</v>
      </c>
      <c r="AD331" s="133">
        <f t="shared" si="66"/>
        <v>0</v>
      </c>
      <c r="AE331" s="133">
        <f t="shared" si="67"/>
        <v>0</v>
      </c>
      <c r="AF331" s="133">
        <f t="shared" si="68"/>
        <v>0</v>
      </c>
    </row>
    <row r="332" spans="1:46" ht="21" x14ac:dyDescent="0.35">
      <c r="A332" s="370" t="s">
        <v>337</v>
      </c>
      <c r="B332" s="370"/>
      <c r="C332" s="164"/>
      <c r="D332" s="164"/>
      <c r="E332" s="144"/>
      <c r="F332" s="156"/>
      <c r="G332" s="126"/>
      <c r="H332" s="126"/>
      <c r="I332" s="126">
        <f t="shared" ref="I332:I395" si="73">(N332+P332+R332+T332)</f>
        <v>0</v>
      </c>
      <c r="J332" s="126"/>
      <c r="K332" s="127">
        <f t="shared" ref="K332:K395" si="74">I332-J332</f>
        <v>0</v>
      </c>
      <c r="L332" s="157"/>
      <c r="M332" s="157"/>
      <c r="N332" s="129"/>
      <c r="O332" s="129"/>
      <c r="P332" s="129"/>
      <c r="Q332" s="129"/>
      <c r="R332" s="129"/>
      <c r="S332" s="129"/>
      <c r="T332" s="129"/>
      <c r="U332" s="129"/>
      <c r="V332" s="152">
        <f t="shared" ref="V332:V395" si="75">W332+X332+Y332+Z332</f>
        <v>5789400.9199999999</v>
      </c>
      <c r="W332" s="152">
        <f>SUM(W269:W331)</f>
        <v>1422844.6</v>
      </c>
      <c r="X332" s="152">
        <f>SUM(X269:X331)</f>
        <v>1392220.55</v>
      </c>
      <c r="Y332" s="152">
        <f>SUM(Y269:Y331)</f>
        <v>1534510.6</v>
      </c>
      <c r="Z332" s="152">
        <f>SUM(Z269:Z331)</f>
        <v>1439825.17</v>
      </c>
      <c r="AA332" s="153">
        <f t="shared" ref="AA332:AA395" si="76">O332+Q332+S332+U332</f>
        <v>0</v>
      </c>
      <c r="AB332" s="154">
        <f>SUM(AB269:AB331)</f>
        <v>0</v>
      </c>
      <c r="AC332" s="154">
        <f>SUM(AC269:AC331)</f>
        <v>0</v>
      </c>
      <c r="AD332" s="154">
        <f>SUM(AD269:AD331)</f>
        <v>0</v>
      </c>
      <c r="AE332" s="154">
        <f>SUM(AE269:AE331)</f>
        <v>0</v>
      </c>
      <c r="AF332" s="154">
        <f>SUM(AF269:AF331)</f>
        <v>0</v>
      </c>
    </row>
    <row r="333" spans="1:46" ht="23.25" x14ac:dyDescent="0.35">
      <c r="A333" s="165"/>
      <c r="B333" s="166" t="s">
        <v>338</v>
      </c>
      <c r="C333" s="167"/>
      <c r="D333" s="167"/>
      <c r="E333" s="125"/>
      <c r="F333" s="21"/>
      <c r="G333" s="126"/>
      <c r="H333" s="126"/>
      <c r="I333" s="126">
        <f t="shared" si="73"/>
        <v>0</v>
      </c>
      <c r="J333" s="126"/>
      <c r="K333" s="127">
        <f t="shared" si="74"/>
        <v>0</v>
      </c>
      <c r="L333" s="128"/>
      <c r="M333" s="128"/>
      <c r="N333" s="129"/>
      <c r="O333" s="129"/>
      <c r="P333" s="129"/>
      <c r="Q333" s="129"/>
      <c r="R333" s="129"/>
      <c r="S333" s="129"/>
      <c r="T333" s="129"/>
      <c r="U333" s="129"/>
      <c r="V333" s="130">
        <f t="shared" si="75"/>
        <v>0</v>
      </c>
      <c r="W333" s="130">
        <f t="shared" ref="W333:W396" si="77">N333*L333</f>
        <v>0</v>
      </c>
      <c r="X333" s="130">
        <f t="shared" ref="X333:X396" si="78">P333*L333</f>
        <v>0</v>
      </c>
      <c r="Y333" s="130">
        <f t="shared" ref="Y333:Y396" si="79">R333*L333</f>
        <v>0</v>
      </c>
      <c r="Z333" s="130">
        <f t="shared" ref="Z333:Z396" si="80">T333*L333</f>
        <v>0</v>
      </c>
      <c r="AA333" s="131">
        <f t="shared" si="76"/>
        <v>0</v>
      </c>
      <c r="AB333" s="132">
        <f t="shared" ref="AB333:AB396" si="81">AA333*L333</f>
        <v>0</v>
      </c>
      <c r="AC333" s="133">
        <f t="shared" ref="AC333:AC396" si="82">O333*L333</f>
        <v>0</v>
      </c>
      <c r="AD333" s="133">
        <f t="shared" ref="AD333:AD396" si="83">Q333*L333</f>
        <v>0</v>
      </c>
      <c r="AE333" s="133">
        <f t="shared" ref="AE333:AE396" si="84">S333*L333</f>
        <v>0</v>
      </c>
      <c r="AF333" s="133">
        <f t="shared" ref="AF333:AF396" si="85">U333*L333</f>
        <v>0</v>
      </c>
    </row>
    <row r="334" spans="1:46" x14ac:dyDescent="0.3">
      <c r="A334" s="122">
        <v>1</v>
      </c>
      <c r="B334" s="168" t="s">
        <v>339</v>
      </c>
      <c r="C334" s="169">
        <v>24</v>
      </c>
      <c r="D334" s="169" t="s">
        <v>763</v>
      </c>
      <c r="E334" s="138" t="s">
        <v>24</v>
      </c>
      <c r="F334" s="146">
        <v>0</v>
      </c>
      <c r="G334" s="126">
        <v>2</v>
      </c>
      <c r="H334" s="126">
        <v>0</v>
      </c>
      <c r="I334" s="126">
        <f t="shared" si="73"/>
        <v>0</v>
      </c>
      <c r="J334" s="146">
        <v>0</v>
      </c>
      <c r="K334" s="127">
        <f t="shared" si="74"/>
        <v>0</v>
      </c>
      <c r="L334" s="128">
        <v>875.26</v>
      </c>
      <c r="M334" s="128"/>
      <c r="N334" s="129"/>
      <c r="O334" s="129"/>
      <c r="P334" s="129"/>
      <c r="Q334" s="129"/>
      <c r="R334" s="129"/>
      <c r="S334" s="129"/>
      <c r="T334" s="129"/>
      <c r="U334" s="129"/>
      <c r="V334" s="130">
        <f t="shared" si="75"/>
        <v>0</v>
      </c>
      <c r="W334" s="130">
        <f t="shared" si="77"/>
        <v>0</v>
      </c>
      <c r="X334" s="130">
        <f t="shared" si="78"/>
        <v>0</v>
      </c>
      <c r="Y334" s="130">
        <f t="shared" si="79"/>
        <v>0</v>
      </c>
      <c r="Z334" s="130">
        <f t="shared" si="80"/>
        <v>0</v>
      </c>
      <c r="AA334" s="131">
        <f t="shared" si="76"/>
        <v>0</v>
      </c>
      <c r="AB334" s="132">
        <f t="shared" si="81"/>
        <v>0</v>
      </c>
      <c r="AC334" s="133">
        <f t="shared" si="82"/>
        <v>0</v>
      </c>
      <c r="AD334" s="133">
        <f t="shared" si="83"/>
        <v>0</v>
      </c>
      <c r="AE334" s="133">
        <f t="shared" si="84"/>
        <v>0</v>
      </c>
      <c r="AF334" s="133">
        <f t="shared" si="85"/>
        <v>0</v>
      </c>
    </row>
    <row r="335" spans="1:46" x14ac:dyDescent="0.3">
      <c r="A335" s="122">
        <v>2</v>
      </c>
      <c r="B335" s="168" t="s">
        <v>340</v>
      </c>
      <c r="C335" s="169">
        <v>24</v>
      </c>
      <c r="D335" s="169" t="s">
        <v>763</v>
      </c>
      <c r="E335" s="138" t="s">
        <v>24</v>
      </c>
      <c r="F335" s="146">
        <v>0</v>
      </c>
      <c r="G335" s="126">
        <v>0</v>
      </c>
      <c r="H335" s="126">
        <v>0</v>
      </c>
      <c r="I335" s="126">
        <f t="shared" si="73"/>
        <v>0</v>
      </c>
      <c r="J335" s="146">
        <v>0</v>
      </c>
      <c r="K335" s="127">
        <f t="shared" si="74"/>
        <v>0</v>
      </c>
      <c r="L335" s="128">
        <v>706.2</v>
      </c>
      <c r="M335" s="128"/>
      <c r="N335" s="129"/>
      <c r="O335" s="129"/>
      <c r="P335" s="129"/>
      <c r="Q335" s="129"/>
      <c r="R335" s="129"/>
      <c r="S335" s="129"/>
      <c r="T335" s="129"/>
      <c r="U335" s="129"/>
      <c r="V335" s="130">
        <f t="shared" si="75"/>
        <v>0</v>
      </c>
      <c r="W335" s="130">
        <f t="shared" si="77"/>
        <v>0</v>
      </c>
      <c r="X335" s="130">
        <f t="shared" si="78"/>
        <v>0</v>
      </c>
      <c r="Y335" s="130">
        <f t="shared" si="79"/>
        <v>0</v>
      </c>
      <c r="Z335" s="130">
        <f t="shared" si="80"/>
        <v>0</v>
      </c>
      <c r="AA335" s="131">
        <f t="shared" si="76"/>
        <v>0</v>
      </c>
      <c r="AB335" s="132">
        <f t="shared" si="81"/>
        <v>0</v>
      </c>
      <c r="AC335" s="133">
        <f t="shared" si="82"/>
        <v>0</v>
      </c>
      <c r="AD335" s="133">
        <f t="shared" si="83"/>
        <v>0</v>
      </c>
      <c r="AE335" s="133">
        <f t="shared" si="84"/>
        <v>0</v>
      </c>
      <c r="AF335" s="133">
        <f t="shared" si="85"/>
        <v>0</v>
      </c>
    </row>
    <row r="336" spans="1:46" x14ac:dyDescent="0.3">
      <c r="A336" s="122">
        <v>3</v>
      </c>
      <c r="B336" s="123" t="s">
        <v>341</v>
      </c>
      <c r="C336" s="124">
        <v>24</v>
      </c>
      <c r="D336" s="124" t="s">
        <v>763</v>
      </c>
      <c r="E336" s="125" t="s">
        <v>24</v>
      </c>
      <c r="F336" s="146">
        <v>0</v>
      </c>
      <c r="G336" s="126">
        <v>7</v>
      </c>
      <c r="H336" s="126">
        <v>0</v>
      </c>
      <c r="I336" s="126">
        <f t="shared" si="73"/>
        <v>0</v>
      </c>
      <c r="J336" s="146">
        <v>0</v>
      </c>
      <c r="K336" s="127">
        <f t="shared" si="74"/>
        <v>0</v>
      </c>
      <c r="L336" s="128">
        <v>920.2</v>
      </c>
      <c r="M336" s="128"/>
      <c r="N336" s="129"/>
      <c r="O336" s="129"/>
      <c r="P336" s="129"/>
      <c r="Q336" s="129"/>
      <c r="R336" s="129"/>
      <c r="S336" s="129"/>
      <c r="T336" s="129"/>
      <c r="U336" s="129"/>
      <c r="V336" s="130">
        <f t="shared" si="75"/>
        <v>0</v>
      </c>
      <c r="W336" s="130">
        <f t="shared" si="77"/>
        <v>0</v>
      </c>
      <c r="X336" s="130">
        <f t="shared" si="78"/>
        <v>0</v>
      </c>
      <c r="Y336" s="130">
        <f t="shared" si="79"/>
        <v>0</v>
      </c>
      <c r="Z336" s="130">
        <f t="shared" si="80"/>
        <v>0</v>
      </c>
      <c r="AA336" s="131">
        <f t="shared" si="76"/>
        <v>0</v>
      </c>
      <c r="AB336" s="132">
        <f t="shared" si="81"/>
        <v>0</v>
      </c>
      <c r="AC336" s="133">
        <f t="shared" si="82"/>
        <v>0</v>
      </c>
      <c r="AD336" s="133">
        <f t="shared" si="83"/>
        <v>0</v>
      </c>
      <c r="AE336" s="133">
        <f t="shared" si="84"/>
        <v>0</v>
      </c>
      <c r="AF336" s="133">
        <f t="shared" si="85"/>
        <v>0</v>
      </c>
    </row>
    <row r="337" spans="1:32" s="96" customFormat="1" x14ac:dyDescent="0.3">
      <c r="A337" s="122">
        <v>4</v>
      </c>
      <c r="B337" s="123" t="s">
        <v>342</v>
      </c>
      <c r="C337" s="124">
        <v>36</v>
      </c>
      <c r="D337" s="124" t="s">
        <v>763</v>
      </c>
      <c r="E337" s="125" t="s">
        <v>24</v>
      </c>
      <c r="F337" s="146">
        <v>0</v>
      </c>
      <c r="G337" s="126">
        <v>0</v>
      </c>
      <c r="H337" s="126">
        <v>0</v>
      </c>
      <c r="I337" s="126">
        <f t="shared" si="73"/>
        <v>0</v>
      </c>
      <c r="J337" s="146">
        <v>0</v>
      </c>
      <c r="K337" s="127">
        <f t="shared" si="74"/>
        <v>0</v>
      </c>
      <c r="L337" s="128">
        <v>2985.3</v>
      </c>
      <c r="M337" s="128"/>
      <c r="N337" s="129"/>
      <c r="O337" s="129"/>
      <c r="P337" s="129"/>
      <c r="Q337" s="129"/>
      <c r="R337" s="129"/>
      <c r="S337" s="129"/>
      <c r="T337" s="129"/>
      <c r="U337" s="129"/>
      <c r="V337" s="130">
        <f t="shared" si="75"/>
        <v>0</v>
      </c>
      <c r="W337" s="130">
        <f t="shared" si="77"/>
        <v>0</v>
      </c>
      <c r="X337" s="130">
        <f t="shared" si="78"/>
        <v>0</v>
      </c>
      <c r="Y337" s="130">
        <f t="shared" si="79"/>
        <v>0</v>
      </c>
      <c r="Z337" s="130">
        <f t="shared" si="80"/>
        <v>0</v>
      </c>
      <c r="AA337" s="131">
        <f t="shared" si="76"/>
        <v>0</v>
      </c>
      <c r="AB337" s="132">
        <f t="shared" si="81"/>
        <v>0</v>
      </c>
      <c r="AC337" s="133">
        <f t="shared" si="82"/>
        <v>0</v>
      </c>
      <c r="AD337" s="133">
        <f t="shared" si="83"/>
        <v>0</v>
      </c>
      <c r="AE337" s="133">
        <f t="shared" si="84"/>
        <v>0</v>
      </c>
      <c r="AF337" s="133">
        <f t="shared" si="85"/>
        <v>0</v>
      </c>
    </row>
    <row r="338" spans="1:32" s="96" customFormat="1" x14ac:dyDescent="0.3">
      <c r="A338" s="122">
        <v>5</v>
      </c>
      <c r="B338" s="123" t="s">
        <v>343</v>
      </c>
      <c r="C338" s="124">
        <v>36</v>
      </c>
      <c r="D338" s="124" t="s">
        <v>763</v>
      </c>
      <c r="E338" s="125" t="s">
        <v>24</v>
      </c>
      <c r="F338" s="146">
        <v>0</v>
      </c>
      <c r="G338" s="126">
        <v>0</v>
      </c>
      <c r="H338" s="126">
        <v>0</v>
      </c>
      <c r="I338" s="126">
        <f t="shared" si="73"/>
        <v>0</v>
      </c>
      <c r="J338" s="146">
        <v>0</v>
      </c>
      <c r="K338" s="127">
        <f t="shared" si="74"/>
        <v>0</v>
      </c>
      <c r="L338" s="128">
        <v>2304.7800000000002</v>
      </c>
      <c r="M338" s="128"/>
      <c r="N338" s="129"/>
      <c r="O338" s="129"/>
      <c r="P338" s="129"/>
      <c r="Q338" s="129"/>
      <c r="R338" s="129"/>
      <c r="S338" s="129"/>
      <c r="T338" s="129"/>
      <c r="U338" s="129"/>
      <c r="V338" s="130">
        <f t="shared" si="75"/>
        <v>0</v>
      </c>
      <c r="W338" s="130">
        <f t="shared" si="77"/>
        <v>0</v>
      </c>
      <c r="X338" s="130">
        <f t="shared" si="78"/>
        <v>0</v>
      </c>
      <c r="Y338" s="130">
        <f t="shared" si="79"/>
        <v>0</v>
      </c>
      <c r="Z338" s="130">
        <f t="shared" si="80"/>
        <v>0</v>
      </c>
      <c r="AA338" s="131">
        <f t="shared" si="76"/>
        <v>0</v>
      </c>
      <c r="AB338" s="132">
        <f t="shared" si="81"/>
        <v>0</v>
      </c>
      <c r="AC338" s="133">
        <f t="shared" si="82"/>
        <v>0</v>
      </c>
      <c r="AD338" s="133">
        <f t="shared" si="83"/>
        <v>0</v>
      </c>
      <c r="AE338" s="133">
        <f t="shared" si="84"/>
        <v>0</v>
      </c>
      <c r="AF338" s="133">
        <f t="shared" si="85"/>
        <v>0</v>
      </c>
    </row>
    <row r="339" spans="1:32" s="96" customFormat="1" x14ac:dyDescent="0.3">
      <c r="A339" s="122">
        <v>7</v>
      </c>
      <c r="B339" s="123" t="s">
        <v>344</v>
      </c>
      <c r="C339" s="124">
        <v>36</v>
      </c>
      <c r="D339" s="124" t="s">
        <v>763</v>
      </c>
      <c r="E339" s="125" t="s">
        <v>24</v>
      </c>
      <c r="F339" s="146">
        <v>0</v>
      </c>
      <c r="G339" s="126">
        <v>1</v>
      </c>
      <c r="H339" s="126">
        <v>1</v>
      </c>
      <c r="I339" s="126">
        <f t="shared" si="73"/>
        <v>2</v>
      </c>
      <c r="J339" s="146">
        <v>0</v>
      </c>
      <c r="K339" s="127">
        <f t="shared" si="74"/>
        <v>2</v>
      </c>
      <c r="L339" s="128">
        <v>1091.4000000000001</v>
      </c>
      <c r="M339" s="128"/>
      <c r="N339" s="129">
        <v>2</v>
      </c>
      <c r="O339" s="129"/>
      <c r="P339" s="129"/>
      <c r="Q339" s="129"/>
      <c r="R339" s="129"/>
      <c r="S339" s="129"/>
      <c r="T339" s="129"/>
      <c r="U339" s="129"/>
      <c r="V339" s="130">
        <f t="shared" si="75"/>
        <v>2182.8000000000002</v>
      </c>
      <c r="W339" s="130">
        <f t="shared" si="77"/>
        <v>2182.8000000000002</v>
      </c>
      <c r="X339" s="130">
        <f t="shared" si="78"/>
        <v>0</v>
      </c>
      <c r="Y339" s="130">
        <f t="shared" si="79"/>
        <v>0</v>
      </c>
      <c r="Z339" s="130">
        <f t="shared" si="80"/>
        <v>0</v>
      </c>
      <c r="AA339" s="131">
        <f t="shared" si="76"/>
        <v>0</v>
      </c>
      <c r="AB339" s="132">
        <f t="shared" si="81"/>
        <v>0</v>
      </c>
      <c r="AC339" s="133">
        <f t="shared" si="82"/>
        <v>0</v>
      </c>
      <c r="AD339" s="133">
        <f t="shared" si="83"/>
        <v>0</v>
      </c>
      <c r="AE339" s="133">
        <f t="shared" si="84"/>
        <v>0</v>
      </c>
      <c r="AF339" s="133">
        <f t="shared" si="85"/>
        <v>0</v>
      </c>
    </row>
    <row r="340" spans="1:32" s="96" customFormat="1" x14ac:dyDescent="0.3">
      <c r="A340" s="122">
        <v>8</v>
      </c>
      <c r="B340" s="123" t="s">
        <v>345</v>
      </c>
      <c r="C340" s="124">
        <v>36</v>
      </c>
      <c r="D340" s="124" t="s">
        <v>763</v>
      </c>
      <c r="E340" s="125" t="s">
        <v>24</v>
      </c>
      <c r="F340" s="146">
        <v>0</v>
      </c>
      <c r="G340" s="126">
        <v>2</v>
      </c>
      <c r="H340" s="126">
        <v>0</v>
      </c>
      <c r="I340" s="126">
        <f t="shared" si="73"/>
        <v>2</v>
      </c>
      <c r="J340" s="146">
        <v>0</v>
      </c>
      <c r="K340" s="127">
        <f t="shared" si="74"/>
        <v>2</v>
      </c>
      <c r="L340" s="128">
        <v>1091.4000000000001</v>
      </c>
      <c r="M340" s="128"/>
      <c r="N340" s="129">
        <v>2</v>
      </c>
      <c r="O340" s="129"/>
      <c r="P340" s="129"/>
      <c r="Q340" s="129"/>
      <c r="R340" s="129"/>
      <c r="S340" s="129"/>
      <c r="T340" s="129"/>
      <c r="U340" s="129"/>
      <c r="V340" s="130">
        <f t="shared" si="75"/>
        <v>2182.8000000000002</v>
      </c>
      <c r="W340" s="130">
        <f t="shared" si="77"/>
        <v>2182.8000000000002</v>
      </c>
      <c r="X340" s="130">
        <f t="shared" si="78"/>
        <v>0</v>
      </c>
      <c r="Y340" s="130">
        <f t="shared" si="79"/>
        <v>0</v>
      </c>
      <c r="Z340" s="130">
        <f t="shared" si="80"/>
        <v>0</v>
      </c>
      <c r="AA340" s="131">
        <f t="shared" si="76"/>
        <v>0</v>
      </c>
      <c r="AB340" s="132">
        <f t="shared" si="81"/>
        <v>0</v>
      </c>
      <c r="AC340" s="133">
        <f t="shared" si="82"/>
        <v>0</v>
      </c>
      <c r="AD340" s="133">
        <f t="shared" si="83"/>
        <v>0</v>
      </c>
      <c r="AE340" s="133">
        <f t="shared" si="84"/>
        <v>0</v>
      </c>
      <c r="AF340" s="133">
        <f t="shared" si="85"/>
        <v>0</v>
      </c>
    </row>
    <row r="341" spans="1:32" s="96" customFormat="1" x14ac:dyDescent="0.3">
      <c r="A341" s="122">
        <v>9</v>
      </c>
      <c r="B341" s="123" t="s">
        <v>346</v>
      </c>
      <c r="C341" s="124">
        <v>36</v>
      </c>
      <c r="D341" s="124" t="s">
        <v>763</v>
      </c>
      <c r="E341" s="125" t="s">
        <v>24</v>
      </c>
      <c r="F341" s="146">
        <v>0</v>
      </c>
      <c r="G341" s="126">
        <v>0</v>
      </c>
      <c r="H341" s="126">
        <v>0</v>
      </c>
      <c r="I341" s="126">
        <f t="shared" si="73"/>
        <v>0</v>
      </c>
      <c r="J341" s="146">
        <v>0</v>
      </c>
      <c r="K341" s="127">
        <f t="shared" si="74"/>
        <v>0</v>
      </c>
      <c r="L341" s="128">
        <v>1187.7</v>
      </c>
      <c r="M341" s="128"/>
      <c r="N341" s="129"/>
      <c r="O341" s="129"/>
      <c r="P341" s="129"/>
      <c r="Q341" s="129"/>
      <c r="R341" s="129"/>
      <c r="S341" s="129"/>
      <c r="T341" s="129"/>
      <c r="U341" s="129"/>
      <c r="V341" s="130">
        <f t="shared" si="75"/>
        <v>0</v>
      </c>
      <c r="W341" s="130">
        <f t="shared" si="77"/>
        <v>0</v>
      </c>
      <c r="X341" s="130">
        <f t="shared" si="78"/>
        <v>0</v>
      </c>
      <c r="Y341" s="130">
        <f t="shared" si="79"/>
        <v>0</v>
      </c>
      <c r="Z341" s="130">
        <f t="shared" si="80"/>
        <v>0</v>
      </c>
      <c r="AA341" s="131">
        <f t="shared" si="76"/>
        <v>0</v>
      </c>
      <c r="AB341" s="132">
        <f t="shared" si="81"/>
        <v>0</v>
      </c>
      <c r="AC341" s="133">
        <f t="shared" si="82"/>
        <v>0</v>
      </c>
      <c r="AD341" s="133">
        <f t="shared" si="83"/>
        <v>0</v>
      </c>
      <c r="AE341" s="133">
        <f t="shared" si="84"/>
        <v>0</v>
      </c>
      <c r="AF341" s="133">
        <f t="shared" si="85"/>
        <v>0</v>
      </c>
    </row>
    <row r="342" spans="1:32" s="96" customFormat="1" x14ac:dyDescent="0.3">
      <c r="A342" s="122">
        <v>10</v>
      </c>
      <c r="B342" s="123" t="s">
        <v>347</v>
      </c>
      <c r="C342" s="124">
        <v>36</v>
      </c>
      <c r="D342" s="124" t="s">
        <v>763</v>
      </c>
      <c r="E342" s="125" t="s">
        <v>24</v>
      </c>
      <c r="F342" s="146">
        <v>0</v>
      </c>
      <c r="G342" s="126">
        <v>3</v>
      </c>
      <c r="H342" s="126">
        <v>0</v>
      </c>
      <c r="I342" s="126">
        <f t="shared" si="73"/>
        <v>0</v>
      </c>
      <c r="J342" s="146">
        <v>0</v>
      </c>
      <c r="K342" s="127">
        <f t="shared" si="74"/>
        <v>0</v>
      </c>
      <c r="L342" s="128">
        <v>1508.7</v>
      </c>
      <c r="M342" s="128"/>
      <c r="N342" s="129"/>
      <c r="O342" s="129"/>
      <c r="P342" s="129"/>
      <c r="Q342" s="129"/>
      <c r="R342" s="129"/>
      <c r="S342" s="129"/>
      <c r="T342" s="129"/>
      <c r="U342" s="129"/>
      <c r="V342" s="130">
        <f t="shared" si="75"/>
        <v>0</v>
      </c>
      <c r="W342" s="130">
        <f t="shared" si="77"/>
        <v>0</v>
      </c>
      <c r="X342" s="130">
        <f t="shared" si="78"/>
        <v>0</v>
      </c>
      <c r="Y342" s="130">
        <f t="shared" si="79"/>
        <v>0</v>
      </c>
      <c r="Z342" s="130">
        <f t="shared" si="80"/>
        <v>0</v>
      </c>
      <c r="AA342" s="131">
        <f t="shared" si="76"/>
        <v>0</v>
      </c>
      <c r="AB342" s="132">
        <f t="shared" si="81"/>
        <v>0</v>
      </c>
      <c r="AC342" s="133">
        <f t="shared" si="82"/>
        <v>0</v>
      </c>
      <c r="AD342" s="133">
        <f t="shared" si="83"/>
        <v>0</v>
      </c>
      <c r="AE342" s="133">
        <f t="shared" si="84"/>
        <v>0</v>
      </c>
      <c r="AF342" s="133">
        <f t="shared" si="85"/>
        <v>0</v>
      </c>
    </row>
    <row r="343" spans="1:32" s="96" customFormat="1" x14ac:dyDescent="0.3">
      <c r="A343" s="96">
        <v>11</v>
      </c>
      <c r="B343" s="123" t="s">
        <v>348</v>
      </c>
      <c r="C343" s="124">
        <v>36</v>
      </c>
      <c r="D343" s="124" t="s">
        <v>763</v>
      </c>
      <c r="E343" s="125" t="s">
        <v>24</v>
      </c>
      <c r="F343" s="146">
        <v>0</v>
      </c>
      <c r="G343" s="126">
        <v>2</v>
      </c>
      <c r="H343" s="126">
        <v>1</v>
      </c>
      <c r="I343" s="126">
        <f t="shared" si="73"/>
        <v>0</v>
      </c>
      <c r="J343" s="146">
        <v>0</v>
      </c>
      <c r="K343" s="127">
        <f t="shared" si="74"/>
        <v>0</v>
      </c>
      <c r="L343" s="128">
        <v>1412.4</v>
      </c>
      <c r="M343" s="128"/>
      <c r="N343" s="129"/>
      <c r="O343" s="129"/>
      <c r="P343" s="129"/>
      <c r="Q343" s="129"/>
      <c r="R343" s="129"/>
      <c r="S343" s="129"/>
      <c r="T343" s="129"/>
      <c r="U343" s="129"/>
      <c r="V343" s="130">
        <f t="shared" si="75"/>
        <v>0</v>
      </c>
      <c r="W343" s="130">
        <f t="shared" si="77"/>
        <v>0</v>
      </c>
      <c r="X343" s="130">
        <f t="shared" si="78"/>
        <v>0</v>
      </c>
      <c r="Y343" s="130">
        <f t="shared" si="79"/>
        <v>0</v>
      </c>
      <c r="Z343" s="130">
        <f t="shared" si="80"/>
        <v>0</v>
      </c>
      <c r="AA343" s="131">
        <f t="shared" si="76"/>
        <v>0</v>
      </c>
      <c r="AB343" s="132">
        <f t="shared" si="81"/>
        <v>0</v>
      </c>
      <c r="AC343" s="133">
        <f t="shared" si="82"/>
        <v>0</v>
      </c>
      <c r="AD343" s="133">
        <f t="shared" si="83"/>
        <v>0</v>
      </c>
      <c r="AE343" s="133">
        <f t="shared" si="84"/>
        <v>0</v>
      </c>
      <c r="AF343" s="133">
        <f t="shared" si="85"/>
        <v>0</v>
      </c>
    </row>
    <row r="344" spans="1:32" s="96" customFormat="1" x14ac:dyDescent="0.3">
      <c r="A344" s="122">
        <v>12</v>
      </c>
      <c r="B344" s="123" t="s">
        <v>349</v>
      </c>
      <c r="C344" s="124">
        <v>12</v>
      </c>
      <c r="D344" s="124" t="s">
        <v>764</v>
      </c>
      <c r="E344" s="125" t="s">
        <v>247</v>
      </c>
      <c r="F344" s="146">
        <v>0</v>
      </c>
      <c r="G344" s="126">
        <v>0</v>
      </c>
      <c r="H344" s="126">
        <v>0</v>
      </c>
      <c r="I344" s="126">
        <f t="shared" si="73"/>
        <v>0</v>
      </c>
      <c r="J344" s="146">
        <v>0</v>
      </c>
      <c r="K344" s="127">
        <f t="shared" si="74"/>
        <v>0</v>
      </c>
      <c r="L344" s="128">
        <v>190</v>
      </c>
      <c r="M344" s="128"/>
      <c r="N344" s="129"/>
      <c r="O344" s="129"/>
      <c r="P344" s="129"/>
      <c r="Q344" s="129"/>
      <c r="R344" s="129"/>
      <c r="S344" s="129"/>
      <c r="T344" s="129"/>
      <c r="U344" s="129"/>
      <c r="V344" s="130">
        <f t="shared" si="75"/>
        <v>0</v>
      </c>
      <c r="W344" s="130">
        <f t="shared" si="77"/>
        <v>0</v>
      </c>
      <c r="X344" s="130">
        <f t="shared" si="78"/>
        <v>0</v>
      </c>
      <c r="Y344" s="130">
        <f t="shared" si="79"/>
        <v>0</v>
      </c>
      <c r="Z344" s="130">
        <f t="shared" si="80"/>
        <v>0</v>
      </c>
      <c r="AA344" s="131">
        <f t="shared" si="76"/>
        <v>0</v>
      </c>
      <c r="AB344" s="132">
        <f t="shared" si="81"/>
        <v>0</v>
      </c>
      <c r="AC344" s="133">
        <f t="shared" si="82"/>
        <v>0</v>
      </c>
      <c r="AD344" s="133">
        <f t="shared" si="83"/>
        <v>0</v>
      </c>
      <c r="AE344" s="133">
        <f t="shared" si="84"/>
        <v>0</v>
      </c>
      <c r="AF344" s="133">
        <f t="shared" si="85"/>
        <v>0</v>
      </c>
    </row>
    <row r="345" spans="1:32" s="96" customFormat="1" x14ac:dyDescent="0.3">
      <c r="A345" s="122">
        <v>13</v>
      </c>
      <c r="B345" s="123" t="s">
        <v>350</v>
      </c>
      <c r="C345" s="124">
        <v>12</v>
      </c>
      <c r="D345" s="124" t="s">
        <v>764</v>
      </c>
      <c r="E345" s="125" t="s">
        <v>247</v>
      </c>
      <c r="F345" s="146">
        <v>0</v>
      </c>
      <c r="G345" s="126">
        <v>5</v>
      </c>
      <c r="H345" s="126">
        <v>0</v>
      </c>
      <c r="I345" s="126">
        <f t="shared" si="73"/>
        <v>0</v>
      </c>
      <c r="J345" s="146">
        <v>0</v>
      </c>
      <c r="K345" s="127">
        <f t="shared" si="74"/>
        <v>0</v>
      </c>
      <c r="L345" s="128">
        <v>190</v>
      </c>
      <c r="M345" s="128"/>
      <c r="N345" s="129"/>
      <c r="O345" s="129"/>
      <c r="P345" s="129"/>
      <c r="Q345" s="129"/>
      <c r="R345" s="129"/>
      <c r="S345" s="129"/>
      <c r="T345" s="129"/>
      <c r="U345" s="129"/>
      <c r="V345" s="130">
        <f t="shared" si="75"/>
        <v>0</v>
      </c>
      <c r="W345" s="130">
        <f t="shared" si="77"/>
        <v>0</v>
      </c>
      <c r="X345" s="130">
        <f t="shared" si="78"/>
        <v>0</v>
      </c>
      <c r="Y345" s="130">
        <f t="shared" si="79"/>
        <v>0</v>
      </c>
      <c r="Z345" s="130">
        <f t="shared" si="80"/>
        <v>0</v>
      </c>
      <c r="AA345" s="131">
        <f t="shared" si="76"/>
        <v>0</v>
      </c>
      <c r="AB345" s="132">
        <f t="shared" si="81"/>
        <v>0</v>
      </c>
      <c r="AC345" s="133">
        <f t="shared" si="82"/>
        <v>0</v>
      </c>
      <c r="AD345" s="133">
        <f t="shared" si="83"/>
        <v>0</v>
      </c>
      <c r="AE345" s="133">
        <f t="shared" si="84"/>
        <v>0</v>
      </c>
      <c r="AF345" s="133">
        <f t="shared" si="85"/>
        <v>0</v>
      </c>
    </row>
    <row r="346" spans="1:32" s="96" customFormat="1" x14ac:dyDescent="0.3">
      <c r="A346" s="122">
        <v>14</v>
      </c>
      <c r="B346" s="123" t="s">
        <v>351</v>
      </c>
      <c r="C346" s="124">
        <v>12</v>
      </c>
      <c r="D346" s="124" t="s">
        <v>764</v>
      </c>
      <c r="E346" s="125" t="s">
        <v>247</v>
      </c>
      <c r="F346" s="146">
        <v>0</v>
      </c>
      <c r="G346" s="126">
        <v>0</v>
      </c>
      <c r="H346" s="126">
        <v>0</v>
      </c>
      <c r="I346" s="126">
        <f t="shared" si="73"/>
        <v>0</v>
      </c>
      <c r="J346" s="146">
        <v>0</v>
      </c>
      <c r="K346" s="127">
        <f t="shared" si="74"/>
        <v>0</v>
      </c>
      <c r="L346" s="128">
        <v>190</v>
      </c>
      <c r="M346" s="128"/>
      <c r="N346" s="129"/>
      <c r="O346" s="129"/>
      <c r="P346" s="129"/>
      <c r="Q346" s="129"/>
      <c r="R346" s="129"/>
      <c r="S346" s="129"/>
      <c r="T346" s="129"/>
      <c r="U346" s="129"/>
      <c r="V346" s="130">
        <f t="shared" si="75"/>
        <v>0</v>
      </c>
      <c r="W346" s="130">
        <f t="shared" si="77"/>
        <v>0</v>
      </c>
      <c r="X346" s="130">
        <f t="shared" si="78"/>
        <v>0</v>
      </c>
      <c r="Y346" s="130">
        <f t="shared" si="79"/>
        <v>0</v>
      </c>
      <c r="Z346" s="130">
        <f t="shared" si="80"/>
        <v>0</v>
      </c>
      <c r="AA346" s="131">
        <f t="shared" si="76"/>
        <v>0</v>
      </c>
      <c r="AB346" s="132">
        <f t="shared" si="81"/>
        <v>0</v>
      </c>
      <c r="AC346" s="133">
        <f t="shared" si="82"/>
        <v>0</v>
      </c>
      <c r="AD346" s="133">
        <f t="shared" si="83"/>
        <v>0</v>
      </c>
      <c r="AE346" s="133">
        <f t="shared" si="84"/>
        <v>0</v>
      </c>
      <c r="AF346" s="133">
        <f t="shared" si="85"/>
        <v>0</v>
      </c>
    </row>
    <row r="347" spans="1:32" s="96" customFormat="1" x14ac:dyDescent="0.3">
      <c r="A347" s="122">
        <v>15</v>
      </c>
      <c r="B347" s="123" t="s">
        <v>352</v>
      </c>
      <c r="C347" s="124">
        <v>12</v>
      </c>
      <c r="D347" s="124" t="s">
        <v>764</v>
      </c>
      <c r="E347" s="125" t="s">
        <v>247</v>
      </c>
      <c r="F347" s="146">
        <v>0</v>
      </c>
      <c r="G347" s="126">
        <v>5</v>
      </c>
      <c r="H347" s="126">
        <v>0</v>
      </c>
      <c r="I347" s="126">
        <f t="shared" si="73"/>
        <v>0</v>
      </c>
      <c r="J347" s="146">
        <v>0</v>
      </c>
      <c r="K347" s="127">
        <f t="shared" si="74"/>
        <v>0</v>
      </c>
      <c r="L347" s="128">
        <v>190</v>
      </c>
      <c r="M347" s="128"/>
      <c r="N347" s="129"/>
      <c r="O347" s="129"/>
      <c r="P347" s="129"/>
      <c r="Q347" s="129"/>
      <c r="R347" s="129"/>
      <c r="S347" s="129"/>
      <c r="T347" s="129"/>
      <c r="U347" s="129"/>
      <c r="V347" s="130">
        <f t="shared" si="75"/>
        <v>0</v>
      </c>
      <c r="W347" s="130">
        <f t="shared" si="77"/>
        <v>0</v>
      </c>
      <c r="X347" s="130">
        <f t="shared" si="78"/>
        <v>0</v>
      </c>
      <c r="Y347" s="130">
        <f t="shared" si="79"/>
        <v>0</v>
      </c>
      <c r="Z347" s="130">
        <f t="shared" si="80"/>
        <v>0</v>
      </c>
      <c r="AA347" s="131">
        <f t="shared" si="76"/>
        <v>0</v>
      </c>
      <c r="AB347" s="132">
        <f t="shared" si="81"/>
        <v>0</v>
      </c>
      <c r="AC347" s="133">
        <f t="shared" si="82"/>
        <v>0</v>
      </c>
      <c r="AD347" s="133">
        <f t="shared" si="83"/>
        <v>0</v>
      </c>
      <c r="AE347" s="133">
        <f t="shared" si="84"/>
        <v>0</v>
      </c>
      <c r="AF347" s="133">
        <f t="shared" si="85"/>
        <v>0</v>
      </c>
    </row>
    <row r="348" spans="1:32" s="96" customFormat="1" x14ac:dyDescent="0.3">
      <c r="A348" s="122">
        <v>16</v>
      </c>
      <c r="B348" s="123" t="s">
        <v>353</v>
      </c>
      <c r="C348" s="124">
        <v>12</v>
      </c>
      <c r="D348" s="124" t="s">
        <v>764</v>
      </c>
      <c r="E348" s="125" t="s">
        <v>247</v>
      </c>
      <c r="F348" s="146">
        <v>0</v>
      </c>
      <c r="G348" s="126">
        <v>0</v>
      </c>
      <c r="H348" s="126">
        <v>0</v>
      </c>
      <c r="I348" s="126">
        <f t="shared" si="73"/>
        <v>0</v>
      </c>
      <c r="J348" s="146">
        <v>0</v>
      </c>
      <c r="K348" s="127">
        <f t="shared" si="74"/>
        <v>0</v>
      </c>
      <c r="L348" s="128">
        <v>190</v>
      </c>
      <c r="M348" s="128"/>
      <c r="N348" s="129"/>
      <c r="O348" s="129"/>
      <c r="P348" s="129"/>
      <c r="Q348" s="129"/>
      <c r="R348" s="129"/>
      <c r="S348" s="129"/>
      <c r="T348" s="129"/>
      <c r="U348" s="129"/>
      <c r="V348" s="130">
        <f t="shared" si="75"/>
        <v>0</v>
      </c>
      <c r="W348" s="130">
        <f t="shared" si="77"/>
        <v>0</v>
      </c>
      <c r="X348" s="130">
        <f t="shared" si="78"/>
        <v>0</v>
      </c>
      <c r="Y348" s="130">
        <f t="shared" si="79"/>
        <v>0</v>
      </c>
      <c r="Z348" s="130">
        <f t="shared" si="80"/>
        <v>0</v>
      </c>
      <c r="AA348" s="131">
        <f t="shared" si="76"/>
        <v>0</v>
      </c>
      <c r="AB348" s="132">
        <f t="shared" si="81"/>
        <v>0</v>
      </c>
      <c r="AC348" s="133">
        <f t="shared" si="82"/>
        <v>0</v>
      </c>
      <c r="AD348" s="133">
        <f t="shared" si="83"/>
        <v>0</v>
      </c>
      <c r="AE348" s="133">
        <f t="shared" si="84"/>
        <v>0</v>
      </c>
      <c r="AF348" s="133">
        <f t="shared" si="85"/>
        <v>0</v>
      </c>
    </row>
    <row r="349" spans="1:32" s="96" customFormat="1" x14ac:dyDescent="0.3">
      <c r="A349" s="122">
        <v>17</v>
      </c>
      <c r="B349" s="123" t="s">
        <v>354</v>
      </c>
      <c r="C349" s="124">
        <v>12</v>
      </c>
      <c r="D349" s="124" t="s">
        <v>764</v>
      </c>
      <c r="E349" s="125" t="s">
        <v>247</v>
      </c>
      <c r="F349" s="146">
        <v>0</v>
      </c>
      <c r="G349" s="126">
        <v>4</v>
      </c>
      <c r="H349" s="126">
        <v>4</v>
      </c>
      <c r="I349" s="126">
        <f t="shared" si="73"/>
        <v>0</v>
      </c>
      <c r="J349" s="146">
        <v>0</v>
      </c>
      <c r="K349" s="127">
        <f t="shared" si="74"/>
        <v>0</v>
      </c>
      <c r="L349" s="128">
        <v>190</v>
      </c>
      <c r="M349" s="128"/>
      <c r="N349" s="129"/>
      <c r="O349" s="129"/>
      <c r="P349" s="129"/>
      <c r="Q349" s="129"/>
      <c r="R349" s="129"/>
      <c r="S349" s="129"/>
      <c r="T349" s="129"/>
      <c r="U349" s="129"/>
      <c r="V349" s="130">
        <f t="shared" si="75"/>
        <v>0</v>
      </c>
      <c r="W349" s="130">
        <f t="shared" si="77"/>
        <v>0</v>
      </c>
      <c r="X349" s="130">
        <f t="shared" si="78"/>
        <v>0</v>
      </c>
      <c r="Y349" s="130">
        <f t="shared" si="79"/>
        <v>0</v>
      </c>
      <c r="Z349" s="130">
        <f t="shared" si="80"/>
        <v>0</v>
      </c>
      <c r="AA349" s="131">
        <f t="shared" si="76"/>
        <v>0</v>
      </c>
      <c r="AB349" s="132">
        <f t="shared" si="81"/>
        <v>0</v>
      </c>
      <c r="AC349" s="133">
        <f t="shared" si="82"/>
        <v>0</v>
      </c>
      <c r="AD349" s="133">
        <f t="shared" si="83"/>
        <v>0</v>
      </c>
      <c r="AE349" s="133">
        <f t="shared" si="84"/>
        <v>0</v>
      </c>
      <c r="AF349" s="133">
        <f t="shared" si="85"/>
        <v>0</v>
      </c>
    </row>
    <row r="350" spans="1:32" s="96" customFormat="1" x14ac:dyDescent="0.3">
      <c r="A350" s="122">
        <v>18</v>
      </c>
      <c r="B350" s="123" t="s">
        <v>355</v>
      </c>
      <c r="C350" s="124">
        <v>12</v>
      </c>
      <c r="D350" s="124" t="s">
        <v>764</v>
      </c>
      <c r="E350" s="125" t="s">
        <v>247</v>
      </c>
      <c r="F350" s="146">
        <v>0</v>
      </c>
      <c r="G350" s="126">
        <v>0</v>
      </c>
      <c r="H350" s="126">
        <v>0</v>
      </c>
      <c r="I350" s="126">
        <f t="shared" si="73"/>
        <v>0</v>
      </c>
      <c r="J350" s="146">
        <v>0</v>
      </c>
      <c r="K350" s="127">
        <f t="shared" si="74"/>
        <v>0</v>
      </c>
      <c r="L350" s="128">
        <v>190</v>
      </c>
      <c r="M350" s="128"/>
      <c r="N350" s="160"/>
      <c r="O350" s="160"/>
      <c r="P350" s="160"/>
      <c r="Q350" s="160"/>
      <c r="R350" s="160"/>
      <c r="S350" s="160"/>
      <c r="T350" s="160"/>
      <c r="U350" s="160"/>
      <c r="V350" s="130">
        <f t="shared" si="75"/>
        <v>0</v>
      </c>
      <c r="W350" s="130">
        <f t="shared" si="77"/>
        <v>0</v>
      </c>
      <c r="X350" s="130">
        <f t="shared" si="78"/>
        <v>0</v>
      </c>
      <c r="Y350" s="130">
        <f t="shared" si="79"/>
        <v>0</v>
      </c>
      <c r="Z350" s="130">
        <f t="shared" si="80"/>
        <v>0</v>
      </c>
      <c r="AA350" s="131">
        <f t="shared" si="76"/>
        <v>0</v>
      </c>
      <c r="AB350" s="132">
        <f t="shared" si="81"/>
        <v>0</v>
      </c>
      <c r="AC350" s="133">
        <f t="shared" si="82"/>
        <v>0</v>
      </c>
      <c r="AD350" s="133">
        <f t="shared" si="83"/>
        <v>0</v>
      </c>
      <c r="AE350" s="133">
        <f t="shared" si="84"/>
        <v>0</v>
      </c>
      <c r="AF350" s="133">
        <f t="shared" si="85"/>
        <v>0</v>
      </c>
    </row>
    <row r="351" spans="1:32" s="96" customFormat="1" x14ac:dyDescent="0.3">
      <c r="A351" s="122">
        <v>19</v>
      </c>
      <c r="B351" s="123" t="s">
        <v>356</v>
      </c>
      <c r="C351" s="124">
        <v>12</v>
      </c>
      <c r="D351" s="124" t="s">
        <v>764</v>
      </c>
      <c r="E351" s="125" t="s">
        <v>247</v>
      </c>
      <c r="F351" s="146">
        <v>0</v>
      </c>
      <c r="G351" s="126">
        <v>1</v>
      </c>
      <c r="H351" s="126">
        <v>0</v>
      </c>
      <c r="I351" s="126">
        <f t="shared" si="73"/>
        <v>0</v>
      </c>
      <c r="J351" s="146">
        <v>0</v>
      </c>
      <c r="K351" s="127">
        <f t="shared" si="74"/>
        <v>0</v>
      </c>
      <c r="L351" s="128">
        <v>190</v>
      </c>
      <c r="M351" s="128"/>
      <c r="N351" s="129"/>
      <c r="O351" s="129"/>
      <c r="P351" s="129"/>
      <c r="Q351" s="129"/>
      <c r="R351" s="129"/>
      <c r="S351" s="129"/>
      <c r="T351" s="129"/>
      <c r="U351" s="129"/>
      <c r="V351" s="130">
        <f t="shared" si="75"/>
        <v>0</v>
      </c>
      <c r="W351" s="130">
        <f t="shared" si="77"/>
        <v>0</v>
      </c>
      <c r="X351" s="130">
        <f t="shared" si="78"/>
        <v>0</v>
      </c>
      <c r="Y351" s="130">
        <f t="shared" si="79"/>
        <v>0</v>
      </c>
      <c r="Z351" s="130">
        <f t="shared" si="80"/>
        <v>0</v>
      </c>
      <c r="AA351" s="131">
        <f t="shared" si="76"/>
        <v>0</v>
      </c>
      <c r="AB351" s="132">
        <f t="shared" si="81"/>
        <v>0</v>
      </c>
      <c r="AC351" s="133">
        <f t="shared" si="82"/>
        <v>0</v>
      </c>
      <c r="AD351" s="133">
        <f t="shared" si="83"/>
        <v>0</v>
      </c>
      <c r="AE351" s="133">
        <f t="shared" si="84"/>
        <v>0</v>
      </c>
      <c r="AF351" s="133">
        <f t="shared" si="85"/>
        <v>0</v>
      </c>
    </row>
    <row r="352" spans="1:32" s="96" customFormat="1" x14ac:dyDescent="0.3">
      <c r="A352" s="122">
        <v>20</v>
      </c>
      <c r="B352" s="123" t="s">
        <v>357</v>
      </c>
      <c r="C352" s="124">
        <v>12</v>
      </c>
      <c r="D352" s="124" t="s">
        <v>764</v>
      </c>
      <c r="E352" s="125" t="s">
        <v>247</v>
      </c>
      <c r="F352" s="146">
        <v>0</v>
      </c>
      <c r="G352" s="126">
        <v>5</v>
      </c>
      <c r="H352" s="126">
        <v>5</v>
      </c>
      <c r="I352" s="126">
        <f t="shared" si="73"/>
        <v>0</v>
      </c>
      <c r="J352" s="146">
        <v>0</v>
      </c>
      <c r="K352" s="127">
        <f t="shared" si="74"/>
        <v>0</v>
      </c>
      <c r="L352" s="128">
        <v>190</v>
      </c>
      <c r="M352" s="128"/>
      <c r="N352" s="129"/>
      <c r="O352" s="129"/>
      <c r="P352" s="129"/>
      <c r="Q352" s="129"/>
      <c r="R352" s="129"/>
      <c r="S352" s="129"/>
      <c r="T352" s="129"/>
      <c r="U352" s="129"/>
      <c r="V352" s="130">
        <f t="shared" si="75"/>
        <v>0</v>
      </c>
      <c r="W352" s="130">
        <f t="shared" si="77"/>
        <v>0</v>
      </c>
      <c r="X352" s="130">
        <f t="shared" si="78"/>
        <v>0</v>
      </c>
      <c r="Y352" s="130">
        <f t="shared" si="79"/>
        <v>0</v>
      </c>
      <c r="Z352" s="130">
        <f t="shared" si="80"/>
        <v>0</v>
      </c>
      <c r="AA352" s="170">
        <f t="shared" si="76"/>
        <v>0</v>
      </c>
      <c r="AB352" s="130">
        <f t="shared" si="81"/>
        <v>0</v>
      </c>
      <c r="AC352" s="133">
        <f t="shared" si="82"/>
        <v>0</v>
      </c>
      <c r="AD352" s="133">
        <f t="shared" si="83"/>
        <v>0</v>
      </c>
      <c r="AE352" s="133">
        <f t="shared" si="84"/>
        <v>0</v>
      </c>
      <c r="AF352" s="133">
        <f t="shared" si="85"/>
        <v>0</v>
      </c>
    </row>
    <row r="353" spans="1:32" s="96" customFormat="1" x14ac:dyDescent="0.3">
      <c r="A353" s="122">
        <v>21</v>
      </c>
      <c r="B353" s="145" t="s">
        <v>359</v>
      </c>
      <c r="C353" s="124">
        <v>1</v>
      </c>
      <c r="D353" s="124" t="s">
        <v>765</v>
      </c>
      <c r="E353" s="125" t="s">
        <v>360</v>
      </c>
      <c r="F353" s="21">
        <v>0</v>
      </c>
      <c r="G353" s="126">
        <v>0</v>
      </c>
      <c r="H353" s="126">
        <v>0</v>
      </c>
      <c r="I353" s="126">
        <f t="shared" si="73"/>
        <v>0</v>
      </c>
      <c r="J353" s="146">
        <v>0</v>
      </c>
      <c r="K353" s="127">
        <f t="shared" si="74"/>
        <v>0</v>
      </c>
      <c r="L353" s="128">
        <v>2800</v>
      </c>
      <c r="M353" s="128"/>
      <c r="N353" s="129"/>
      <c r="O353" s="129"/>
      <c r="P353" s="129"/>
      <c r="Q353" s="129"/>
      <c r="R353" s="129"/>
      <c r="S353" s="129"/>
      <c r="T353" s="129"/>
      <c r="U353" s="129"/>
      <c r="V353" s="130">
        <f t="shared" si="75"/>
        <v>0</v>
      </c>
      <c r="W353" s="130">
        <f t="shared" si="77"/>
        <v>0</v>
      </c>
      <c r="X353" s="130">
        <f t="shared" si="78"/>
        <v>0</v>
      </c>
      <c r="Y353" s="130">
        <f t="shared" si="79"/>
        <v>0</v>
      </c>
      <c r="Z353" s="130">
        <f t="shared" si="80"/>
        <v>0</v>
      </c>
      <c r="AA353" s="131">
        <f t="shared" si="76"/>
        <v>0</v>
      </c>
      <c r="AB353" s="132">
        <f t="shared" si="81"/>
        <v>0</v>
      </c>
      <c r="AC353" s="133">
        <f t="shared" si="82"/>
        <v>0</v>
      </c>
      <c r="AD353" s="133">
        <f t="shared" si="83"/>
        <v>0</v>
      </c>
      <c r="AE353" s="133">
        <f t="shared" si="84"/>
        <v>0</v>
      </c>
      <c r="AF353" s="133">
        <f t="shared" si="85"/>
        <v>0</v>
      </c>
    </row>
    <row r="354" spans="1:32" s="96" customFormat="1" x14ac:dyDescent="0.3">
      <c r="A354" s="97">
        <v>22</v>
      </c>
      <c r="B354" s="145" t="s">
        <v>361</v>
      </c>
      <c r="C354" s="124">
        <v>1</v>
      </c>
      <c r="D354" s="124" t="s">
        <v>765</v>
      </c>
      <c r="E354" s="125" t="s">
        <v>360</v>
      </c>
      <c r="F354" s="21">
        <v>0</v>
      </c>
      <c r="G354" s="126">
        <v>0</v>
      </c>
      <c r="H354" s="126">
        <v>0</v>
      </c>
      <c r="I354" s="126">
        <f t="shared" si="73"/>
        <v>0</v>
      </c>
      <c r="J354" s="146">
        <v>0</v>
      </c>
      <c r="K354" s="127">
        <f t="shared" si="74"/>
        <v>0</v>
      </c>
      <c r="L354" s="128">
        <v>2800</v>
      </c>
      <c r="M354" s="128"/>
      <c r="N354" s="129"/>
      <c r="O354" s="129"/>
      <c r="P354" s="129"/>
      <c r="Q354" s="129"/>
      <c r="R354" s="129"/>
      <c r="S354" s="129"/>
      <c r="T354" s="129"/>
      <c r="U354" s="129"/>
      <c r="V354" s="130">
        <f t="shared" si="75"/>
        <v>0</v>
      </c>
      <c r="W354" s="130">
        <f t="shared" si="77"/>
        <v>0</v>
      </c>
      <c r="X354" s="130">
        <f t="shared" si="78"/>
        <v>0</v>
      </c>
      <c r="Y354" s="130">
        <f t="shared" si="79"/>
        <v>0</v>
      </c>
      <c r="Z354" s="130">
        <f t="shared" si="80"/>
        <v>0</v>
      </c>
      <c r="AA354" s="131">
        <f t="shared" si="76"/>
        <v>0</v>
      </c>
      <c r="AB354" s="132">
        <f t="shared" si="81"/>
        <v>0</v>
      </c>
      <c r="AC354" s="133">
        <f t="shared" si="82"/>
        <v>0</v>
      </c>
      <c r="AD354" s="133">
        <f t="shared" si="83"/>
        <v>0</v>
      </c>
      <c r="AE354" s="133">
        <f t="shared" si="84"/>
        <v>0</v>
      </c>
      <c r="AF354" s="133">
        <f t="shared" si="85"/>
        <v>0</v>
      </c>
    </row>
    <row r="355" spans="1:32" s="96" customFormat="1" x14ac:dyDescent="0.3">
      <c r="A355" s="97">
        <v>23</v>
      </c>
      <c r="B355" s="145" t="s">
        <v>362</v>
      </c>
      <c r="C355" s="124">
        <v>1</v>
      </c>
      <c r="D355" s="124" t="s">
        <v>765</v>
      </c>
      <c r="E355" s="125" t="s">
        <v>360</v>
      </c>
      <c r="F355" s="21">
        <v>0</v>
      </c>
      <c r="G355" s="126">
        <v>0</v>
      </c>
      <c r="H355" s="126">
        <v>0</v>
      </c>
      <c r="I355" s="126">
        <f t="shared" si="73"/>
        <v>0</v>
      </c>
      <c r="J355" s="146">
        <v>0</v>
      </c>
      <c r="K355" s="127">
        <f t="shared" si="74"/>
        <v>0</v>
      </c>
      <c r="L355" s="128">
        <v>2800</v>
      </c>
      <c r="M355" s="128"/>
      <c r="N355" s="129"/>
      <c r="O355" s="129"/>
      <c r="P355" s="129"/>
      <c r="Q355" s="129"/>
      <c r="R355" s="129"/>
      <c r="S355" s="129"/>
      <c r="T355" s="129"/>
      <c r="U355" s="129"/>
      <c r="V355" s="130">
        <f t="shared" si="75"/>
        <v>0</v>
      </c>
      <c r="W355" s="130">
        <f t="shared" si="77"/>
        <v>0</v>
      </c>
      <c r="X355" s="130">
        <f t="shared" si="78"/>
        <v>0</v>
      </c>
      <c r="Y355" s="130">
        <f t="shared" si="79"/>
        <v>0</v>
      </c>
      <c r="Z355" s="130">
        <f t="shared" si="80"/>
        <v>0</v>
      </c>
      <c r="AA355" s="131">
        <f t="shared" si="76"/>
        <v>0</v>
      </c>
      <c r="AB355" s="132">
        <f t="shared" si="81"/>
        <v>0</v>
      </c>
      <c r="AC355" s="133">
        <f t="shared" si="82"/>
        <v>0</v>
      </c>
      <c r="AD355" s="133">
        <f t="shared" si="83"/>
        <v>0</v>
      </c>
      <c r="AE355" s="133">
        <f t="shared" si="84"/>
        <v>0</v>
      </c>
      <c r="AF355" s="133">
        <f t="shared" si="85"/>
        <v>0</v>
      </c>
    </row>
    <row r="356" spans="1:32" s="96" customFormat="1" x14ac:dyDescent="0.3">
      <c r="A356" s="97">
        <v>24</v>
      </c>
      <c r="B356" s="123" t="s">
        <v>363</v>
      </c>
      <c r="C356" s="124">
        <v>1</v>
      </c>
      <c r="D356" s="124" t="s">
        <v>766</v>
      </c>
      <c r="E356" s="125" t="s">
        <v>358</v>
      </c>
      <c r="F356" s="21">
        <v>0</v>
      </c>
      <c r="G356" s="126">
        <v>2</v>
      </c>
      <c r="H356" s="126">
        <v>0</v>
      </c>
      <c r="I356" s="126">
        <f t="shared" si="73"/>
        <v>0</v>
      </c>
      <c r="J356" s="146">
        <v>0</v>
      </c>
      <c r="K356" s="127">
        <f t="shared" si="74"/>
        <v>0</v>
      </c>
      <c r="L356" s="128">
        <v>52.43</v>
      </c>
      <c r="M356" s="128"/>
      <c r="N356" s="129"/>
      <c r="O356" s="129"/>
      <c r="P356" s="129"/>
      <c r="Q356" s="129"/>
      <c r="R356" s="129"/>
      <c r="S356" s="129"/>
      <c r="T356" s="129"/>
      <c r="U356" s="129"/>
      <c r="V356" s="130">
        <f t="shared" si="75"/>
        <v>0</v>
      </c>
      <c r="W356" s="130">
        <f t="shared" si="77"/>
        <v>0</v>
      </c>
      <c r="X356" s="130">
        <f t="shared" si="78"/>
        <v>0</v>
      </c>
      <c r="Y356" s="130">
        <f t="shared" si="79"/>
        <v>0</v>
      </c>
      <c r="Z356" s="130">
        <f t="shared" si="80"/>
        <v>0</v>
      </c>
      <c r="AA356" s="131">
        <f t="shared" si="76"/>
        <v>0</v>
      </c>
      <c r="AB356" s="132">
        <f t="shared" si="81"/>
        <v>0</v>
      </c>
      <c r="AC356" s="133">
        <f t="shared" si="82"/>
        <v>0</v>
      </c>
      <c r="AD356" s="133">
        <f t="shared" si="83"/>
        <v>0</v>
      </c>
      <c r="AE356" s="133">
        <f t="shared" si="84"/>
        <v>0</v>
      </c>
      <c r="AF356" s="133">
        <f t="shared" si="85"/>
        <v>0</v>
      </c>
    </row>
    <row r="357" spans="1:32" s="96" customFormat="1" x14ac:dyDescent="0.3">
      <c r="A357" s="97">
        <v>25</v>
      </c>
      <c r="B357" s="123" t="s">
        <v>364</v>
      </c>
      <c r="C357" s="124">
        <v>1</v>
      </c>
      <c r="D357" s="124" t="s">
        <v>766</v>
      </c>
      <c r="E357" s="125" t="s">
        <v>358</v>
      </c>
      <c r="F357" s="21">
        <v>0</v>
      </c>
      <c r="G357" s="126">
        <v>2</v>
      </c>
      <c r="H357" s="126">
        <v>8</v>
      </c>
      <c r="I357" s="126">
        <f t="shared" si="73"/>
        <v>0</v>
      </c>
      <c r="J357" s="146">
        <v>0</v>
      </c>
      <c r="K357" s="127">
        <f t="shared" si="74"/>
        <v>0</v>
      </c>
      <c r="L357" s="128">
        <v>52.43</v>
      </c>
      <c r="M357" s="128"/>
      <c r="N357" s="129"/>
      <c r="O357" s="129"/>
      <c r="P357" s="129"/>
      <c r="Q357" s="129"/>
      <c r="R357" s="129"/>
      <c r="S357" s="129"/>
      <c r="T357" s="129"/>
      <c r="U357" s="129"/>
      <c r="V357" s="130">
        <f t="shared" si="75"/>
        <v>0</v>
      </c>
      <c r="W357" s="130">
        <f t="shared" si="77"/>
        <v>0</v>
      </c>
      <c r="X357" s="130">
        <f t="shared" si="78"/>
        <v>0</v>
      </c>
      <c r="Y357" s="130">
        <f t="shared" si="79"/>
        <v>0</v>
      </c>
      <c r="Z357" s="130">
        <f t="shared" si="80"/>
        <v>0</v>
      </c>
      <c r="AA357" s="131">
        <f t="shared" si="76"/>
        <v>0</v>
      </c>
      <c r="AB357" s="132">
        <f t="shared" si="81"/>
        <v>0</v>
      </c>
      <c r="AC357" s="133">
        <f t="shared" si="82"/>
        <v>0</v>
      </c>
      <c r="AD357" s="133">
        <f t="shared" si="83"/>
        <v>0</v>
      </c>
      <c r="AE357" s="133">
        <f t="shared" si="84"/>
        <v>0</v>
      </c>
      <c r="AF357" s="133">
        <f t="shared" si="85"/>
        <v>0</v>
      </c>
    </row>
    <row r="358" spans="1:32" s="96" customFormat="1" x14ac:dyDescent="0.3">
      <c r="A358" s="122">
        <v>26</v>
      </c>
      <c r="B358" s="123" t="s">
        <v>365</v>
      </c>
      <c r="C358" s="124">
        <v>1</v>
      </c>
      <c r="D358" s="124" t="s">
        <v>766</v>
      </c>
      <c r="E358" s="125" t="s">
        <v>358</v>
      </c>
      <c r="F358" s="21">
        <v>0</v>
      </c>
      <c r="G358" s="126">
        <v>2</v>
      </c>
      <c r="H358" s="126">
        <v>12</v>
      </c>
      <c r="I358" s="126">
        <f t="shared" si="73"/>
        <v>0</v>
      </c>
      <c r="J358" s="146">
        <v>0</v>
      </c>
      <c r="K358" s="127">
        <f t="shared" si="74"/>
        <v>0</v>
      </c>
      <c r="L358" s="128">
        <v>52.43</v>
      </c>
      <c r="M358" s="128"/>
      <c r="N358" s="129"/>
      <c r="O358" s="129"/>
      <c r="P358" s="129"/>
      <c r="Q358" s="129"/>
      <c r="R358" s="129"/>
      <c r="S358" s="129"/>
      <c r="T358" s="129"/>
      <c r="U358" s="129"/>
      <c r="V358" s="130">
        <f t="shared" si="75"/>
        <v>0</v>
      </c>
      <c r="W358" s="130">
        <f t="shared" si="77"/>
        <v>0</v>
      </c>
      <c r="X358" s="130">
        <f t="shared" si="78"/>
        <v>0</v>
      </c>
      <c r="Y358" s="130">
        <f t="shared" si="79"/>
        <v>0</v>
      </c>
      <c r="Z358" s="130">
        <f t="shared" si="80"/>
        <v>0</v>
      </c>
      <c r="AA358" s="131">
        <f t="shared" si="76"/>
        <v>0</v>
      </c>
      <c r="AB358" s="132">
        <f t="shared" si="81"/>
        <v>0</v>
      </c>
      <c r="AC358" s="133">
        <f t="shared" si="82"/>
        <v>0</v>
      </c>
      <c r="AD358" s="133">
        <f t="shared" si="83"/>
        <v>0</v>
      </c>
      <c r="AE358" s="133">
        <f t="shared" si="84"/>
        <v>0</v>
      </c>
      <c r="AF358" s="133">
        <f t="shared" si="85"/>
        <v>0</v>
      </c>
    </row>
    <row r="359" spans="1:32" s="96" customFormat="1" x14ac:dyDescent="0.3">
      <c r="A359" s="122">
        <v>27</v>
      </c>
      <c r="B359" s="123" t="s">
        <v>366</v>
      </c>
      <c r="C359" s="124">
        <v>1</v>
      </c>
      <c r="D359" s="124" t="s">
        <v>766</v>
      </c>
      <c r="E359" s="125" t="s">
        <v>358</v>
      </c>
      <c r="F359" s="21">
        <v>0</v>
      </c>
      <c r="G359" s="126">
        <v>2</v>
      </c>
      <c r="H359" s="126">
        <v>5</v>
      </c>
      <c r="I359" s="126">
        <f t="shared" si="73"/>
        <v>0</v>
      </c>
      <c r="J359" s="146">
        <v>0</v>
      </c>
      <c r="K359" s="127">
        <f t="shared" si="74"/>
        <v>0</v>
      </c>
      <c r="L359" s="128">
        <v>52.43</v>
      </c>
      <c r="M359" s="128"/>
      <c r="N359" s="129"/>
      <c r="O359" s="129"/>
      <c r="P359" s="129"/>
      <c r="Q359" s="129"/>
      <c r="R359" s="129"/>
      <c r="S359" s="129"/>
      <c r="T359" s="129"/>
      <c r="U359" s="129"/>
      <c r="V359" s="130">
        <f t="shared" si="75"/>
        <v>0</v>
      </c>
      <c r="W359" s="130">
        <f t="shared" si="77"/>
        <v>0</v>
      </c>
      <c r="X359" s="130">
        <f t="shared" si="78"/>
        <v>0</v>
      </c>
      <c r="Y359" s="130">
        <f t="shared" si="79"/>
        <v>0</v>
      </c>
      <c r="Z359" s="130">
        <f t="shared" si="80"/>
        <v>0</v>
      </c>
      <c r="AA359" s="131">
        <f t="shared" si="76"/>
        <v>0</v>
      </c>
      <c r="AB359" s="132">
        <f t="shared" si="81"/>
        <v>0</v>
      </c>
      <c r="AC359" s="133">
        <f t="shared" si="82"/>
        <v>0</v>
      </c>
      <c r="AD359" s="133">
        <f t="shared" si="83"/>
        <v>0</v>
      </c>
      <c r="AE359" s="133">
        <f t="shared" si="84"/>
        <v>0</v>
      </c>
      <c r="AF359" s="133">
        <f t="shared" si="85"/>
        <v>0</v>
      </c>
    </row>
    <row r="360" spans="1:32" s="96" customFormat="1" x14ac:dyDescent="0.3">
      <c r="A360" s="122">
        <v>28</v>
      </c>
      <c r="B360" s="123" t="s">
        <v>367</v>
      </c>
      <c r="C360" s="124">
        <v>1</v>
      </c>
      <c r="D360" s="124" t="s">
        <v>766</v>
      </c>
      <c r="E360" s="125" t="s">
        <v>358</v>
      </c>
      <c r="F360" s="21">
        <v>0</v>
      </c>
      <c r="G360" s="126">
        <v>4</v>
      </c>
      <c r="H360" s="126">
        <v>0</v>
      </c>
      <c r="I360" s="126">
        <f t="shared" si="73"/>
        <v>0</v>
      </c>
      <c r="J360" s="146">
        <v>0</v>
      </c>
      <c r="K360" s="127">
        <f t="shared" si="74"/>
        <v>0</v>
      </c>
      <c r="L360" s="128">
        <v>52.43</v>
      </c>
      <c r="M360" s="128"/>
      <c r="N360" s="129"/>
      <c r="O360" s="129"/>
      <c r="P360" s="129"/>
      <c r="Q360" s="129"/>
      <c r="R360" s="129"/>
      <c r="S360" s="129"/>
      <c r="T360" s="129"/>
      <c r="U360" s="129"/>
      <c r="V360" s="130">
        <f t="shared" si="75"/>
        <v>0</v>
      </c>
      <c r="W360" s="130">
        <f t="shared" si="77"/>
        <v>0</v>
      </c>
      <c r="X360" s="130">
        <f t="shared" si="78"/>
        <v>0</v>
      </c>
      <c r="Y360" s="130">
        <f t="shared" si="79"/>
        <v>0</v>
      </c>
      <c r="Z360" s="130">
        <f t="shared" si="80"/>
        <v>0</v>
      </c>
      <c r="AA360" s="131">
        <f t="shared" si="76"/>
        <v>0</v>
      </c>
      <c r="AB360" s="132">
        <f t="shared" si="81"/>
        <v>0</v>
      </c>
      <c r="AC360" s="133">
        <f t="shared" si="82"/>
        <v>0</v>
      </c>
      <c r="AD360" s="133">
        <f t="shared" si="83"/>
        <v>0</v>
      </c>
      <c r="AE360" s="133">
        <f t="shared" si="84"/>
        <v>0</v>
      </c>
      <c r="AF360" s="133">
        <f t="shared" si="85"/>
        <v>0</v>
      </c>
    </row>
    <row r="361" spans="1:32" s="96" customFormat="1" x14ac:dyDescent="0.3">
      <c r="A361" s="122">
        <v>29</v>
      </c>
      <c r="B361" s="123" t="s">
        <v>368</v>
      </c>
      <c r="C361" s="124">
        <v>1</v>
      </c>
      <c r="D361" s="124" t="s">
        <v>766</v>
      </c>
      <c r="E361" s="125" t="s">
        <v>358</v>
      </c>
      <c r="F361" s="21">
        <v>0</v>
      </c>
      <c r="G361" s="126">
        <v>0</v>
      </c>
      <c r="H361" s="126">
        <v>3</v>
      </c>
      <c r="I361" s="126">
        <f t="shared" si="73"/>
        <v>0</v>
      </c>
      <c r="J361" s="146">
        <v>0</v>
      </c>
      <c r="K361" s="127">
        <f t="shared" si="74"/>
        <v>0</v>
      </c>
      <c r="L361" s="128">
        <v>52.43</v>
      </c>
      <c r="M361" s="128"/>
      <c r="N361" s="129"/>
      <c r="O361" s="129"/>
      <c r="P361" s="129"/>
      <c r="Q361" s="129"/>
      <c r="R361" s="129"/>
      <c r="S361" s="129"/>
      <c r="T361" s="129"/>
      <c r="U361" s="129"/>
      <c r="V361" s="130">
        <f t="shared" si="75"/>
        <v>0</v>
      </c>
      <c r="W361" s="130">
        <f t="shared" si="77"/>
        <v>0</v>
      </c>
      <c r="X361" s="130">
        <f t="shared" si="78"/>
        <v>0</v>
      </c>
      <c r="Y361" s="130">
        <f t="shared" si="79"/>
        <v>0</v>
      </c>
      <c r="Z361" s="130">
        <f t="shared" si="80"/>
        <v>0</v>
      </c>
      <c r="AA361" s="131">
        <f t="shared" si="76"/>
        <v>0</v>
      </c>
      <c r="AB361" s="132">
        <f t="shared" si="81"/>
        <v>0</v>
      </c>
      <c r="AC361" s="133">
        <f t="shared" si="82"/>
        <v>0</v>
      </c>
      <c r="AD361" s="133">
        <f t="shared" si="83"/>
        <v>0</v>
      </c>
      <c r="AE361" s="133">
        <f t="shared" si="84"/>
        <v>0</v>
      </c>
      <c r="AF361" s="133">
        <f t="shared" si="85"/>
        <v>0</v>
      </c>
    </row>
    <row r="362" spans="1:32" s="96" customFormat="1" x14ac:dyDescent="0.3">
      <c r="A362" s="122">
        <v>30</v>
      </c>
      <c r="B362" s="123" t="s">
        <v>369</v>
      </c>
      <c r="C362" s="124">
        <v>1</v>
      </c>
      <c r="D362" s="124" t="s">
        <v>766</v>
      </c>
      <c r="E362" s="125" t="s">
        <v>358</v>
      </c>
      <c r="F362" s="21">
        <v>0</v>
      </c>
      <c r="G362" s="126">
        <v>0</v>
      </c>
      <c r="H362" s="126">
        <v>0</v>
      </c>
      <c r="I362" s="126">
        <f t="shared" si="73"/>
        <v>0</v>
      </c>
      <c r="J362" s="146">
        <v>0</v>
      </c>
      <c r="K362" s="127">
        <f t="shared" si="74"/>
        <v>0</v>
      </c>
      <c r="L362" s="128">
        <v>52.43</v>
      </c>
      <c r="M362" s="128"/>
      <c r="N362" s="129"/>
      <c r="O362" s="129"/>
      <c r="P362" s="129"/>
      <c r="Q362" s="129"/>
      <c r="R362" s="129"/>
      <c r="S362" s="129"/>
      <c r="T362" s="129"/>
      <c r="U362" s="129"/>
      <c r="V362" s="130">
        <f t="shared" si="75"/>
        <v>0</v>
      </c>
      <c r="W362" s="130">
        <f t="shared" si="77"/>
        <v>0</v>
      </c>
      <c r="X362" s="130">
        <f t="shared" si="78"/>
        <v>0</v>
      </c>
      <c r="Y362" s="130">
        <f t="shared" si="79"/>
        <v>0</v>
      </c>
      <c r="Z362" s="130">
        <f t="shared" si="80"/>
        <v>0</v>
      </c>
      <c r="AA362" s="131">
        <f t="shared" si="76"/>
        <v>0</v>
      </c>
      <c r="AB362" s="132">
        <f t="shared" si="81"/>
        <v>0</v>
      </c>
      <c r="AC362" s="133">
        <f t="shared" si="82"/>
        <v>0</v>
      </c>
      <c r="AD362" s="133">
        <f t="shared" si="83"/>
        <v>0</v>
      </c>
      <c r="AE362" s="133">
        <f t="shared" si="84"/>
        <v>0</v>
      </c>
      <c r="AF362" s="133">
        <f t="shared" si="85"/>
        <v>0</v>
      </c>
    </row>
    <row r="363" spans="1:32" s="96" customFormat="1" x14ac:dyDescent="0.3">
      <c r="A363" s="122">
        <v>31</v>
      </c>
      <c r="B363" s="123" t="s">
        <v>370</v>
      </c>
      <c r="C363" s="124">
        <v>1</v>
      </c>
      <c r="D363" s="124" t="s">
        <v>766</v>
      </c>
      <c r="E363" s="125" t="s">
        <v>358</v>
      </c>
      <c r="F363" s="21">
        <v>0</v>
      </c>
      <c r="G363" s="126">
        <v>2</v>
      </c>
      <c r="H363" s="126">
        <v>9</v>
      </c>
      <c r="I363" s="126">
        <f t="shared" si="73"/>
        <v>0</v>
      </c>
      <c r="J363" s="146">
        <v>0</v>
      </c>
      <c r="K363" s="127">
        <f t="shared" si="74"/>
        <v>0</v>
      </c>
      <c r="L363" s="128">
        <v>57.78</v>
      </c>
      <c r="M363" s="128"/>
      <c r="N363" s="129"/>
      <c r="O363" s="129"/>
      <c r="P363" s="129"/>
      <c r="Q363" s="129"/>
      <c r="R363" s="129"/>
      <c r="S363" s="129"/>
      <c r="T363" s="129"/>
      <c r="U363" s="129"/>
      <c r="V363" s="130">
        <f t="shared" si="75"/>
        <v>0</v>
      </c>
      <c r="W363" s="130">
        <f t="shared" si="77"/>
        <v>0</v>
      </c>
      <c r="X363" s="130">
        <f t="shared" si="78"/>
        <v>0</v>
      </c>
      <c r="Y363" s="130">
        <f t="shared" si="79"/>
        <v>0</v>
      </c>
      <c r="Z363" s="130">
        <f t="shared" si="80"/>
        <v>0</v>
      </c>
      <c r="AA363" s="131">
        <f t="shared" si="76"/>
        <v>0</v>
      </c>
      <c r="AB363" s="132">
        <f t="shared" si="81"/>
        <v>0</v>
      </c>
      <c r="AC363" s="133">
        <f t="shared" si="82"/>
        <v>0</v>
      </c>
      <c r="AD363" s="133">
        <f t="shared" si="83"/>
        <v>0</v>
      </c>
      <c r="AE363" s="133">
        <f t="shared" si="84"/>
        <v>0</v>
      </c>
      <c r="AF363" s="133">
        <f t="shared" si="85"/>
        <v>0</v>
      </c>
    </row>
    <row r="364" spans="1:32" s="96" customFormat="1" x14ac:dyDescent="0.3">
      <c r="A364" s="122">
        <v>32</v>
      </c>
      <c r="B364" s="123" t="s">
        <v>371</v>
      </c>
      <c r="C364" s="124">
        <v>1</v>
      </c>
      <c r="D364" s="124" t="s">
        <v>766</v>
      </c>
      <c r="E364" s="125" t="s">
        <v>358</v>
      </c>
      <c r="F364" s="21">
        <v>0</v>
      </c>
      <c r="G364" s="126">
        <v>2</v>
      </c>
      <c r="H364" s="126">
        <v>0</v>
      </c>
      <c r="I364" s="126">
        <f t="shared" si="73"/>
        <v>0</v>
      </c>
      <c r="J364" s="146">
        <v>0</v>
      </c>
      <c r="K364" s="127">
        <f t="shared" si="74"/>
        <v>0</v>
      </c>
      <c r="L364" s="128">
        <v>57.78</v>
      </c>
      <c r="M364" s="128"/>
      <c r="N364" s="129"/>
      <c r="O364" s="129"/>
      <c r="P364" s="129"/>
      <c r="Q364" s="129"/>
      <c r="R364" s="129"/>
      <c r="S364" s="129"/>
      <c r="T364" s="129"/>
      <c r="U364" s="129"/>
      <c r="V364" s="130">
        <f t="shared" si="75"/>
        <v>0</v>
      </c>
      <c r="W364" s="130">
        <f t="shared" si="77"/>
        <v>0</v>
      </c>
      <c r="X364" s="130">
        <f t="shared" si="78"/>
        <v>0</v>
      </c>
      <c r="Y364" s="130">
        <f t="shared" si="79"/>
        <v>0</v>
      </c>
      <c r="Z364" s="130">
        <f t="shared" si="80"/>
        <v>0</v>
      </c>
      <c r="AA364" s="131">
        <f t="shared" si="76"/>
        <v>0</v>
      </c>
      <c r="AB364" s="132">
        <f t="shared" si="81"/>
        <v>0</v>
      </c>
      <c r="AC364" s="133">
        <f t="shared" si="82"/>
        <v>0</v>
      </c>
      <c r="AD364" s="133">
        <f t="shared" si="83"/>
        <v>0</v>
      </c>
      <c r="AE364" s="133">
        <f t="shared" si="84"/>
        <v>0</v>
      </c>
      <c r="AF364" s="133">
        <f t="shared" si="85"/>
        <v>0</v>
      </c>
    </row>
    <row r="365" spans="1:32" s="96" customFormat="1" x14ac:dyDescent="0.3">
      <c r="A365" s="122">
        <v>33</v>
      </c>
      <c r="B365" s="123" t="s">
        <v>372</v>
      </c>
      <c r="C365" s="124">
        <v>1</v>
      </c>
      <c r="D365" s="124" t="s">
        <v>766</v>
      </c>
      <c r="E365" s="125" t="s">
        <v>358</v>
      </c>
      <c r="F365" s="21">
        <v>0</v>
      </c>
      <c r="G365" s="126">
        <v>3</v>
      </c>
      <c r="H365" s="126">
        <v>0</v>
      </c>
      <c r="I365" s="126">
        <f t="shared" si="73"/>
        <v>0</v>
      </c>
      <c r="J365" s="146">
        <v>0</v>
      </c>
      <c r="K365" s="127">
        <f t="shared" si="74"/>
        <v>0</v>
      </c>
      <c r="L365" s="128">
        <v>57.78</v>
      </c>
      <c r="M365" s="128"/>
      <c r="N365" s="129"/>
      <c r="O365" s="129"/>
      <c r="P365" s="129"/>
      <c r="Q365" s="129"/>
      <c r="R365" s="129"/>
      <c r="S365" s="129"/>
      <c r="T365" s="129"/>
      <c r="U365" s="129"/>
      <c r="V365" s="130">
        <f t="shared" si="75"/>
        <v>0</v>
      </c>
      <c r="W365" s="130">
        <f t="shared" si="77"/>
        <v>0</v>
      </c>
      <c r="X365" s="130">
        <f t="shared" si="78"/>
        <v>0</v>
      </c>
      <c r="Y365" s="130">
        <f t="shared" si="79"/>
        <v>0</v>
      </c>
      <c r="Z365" s="130">
        <f t="shared" si="80"/>
        <v>0</v>
      </c>
      <c r="AA365" s="131">
        <f t="shared" si="76"/>
        <v>0</v>
      </c>
      <c r="AB365" s="132">
        <f t="shared" si="81"/>
        <v>0</v>
      </c>
      <c r="AC365" s="133">
        <f t="shared" si="82"/>
        <v>0</v>
      </c>
      <c r="AD365" s="133">
        <f t="shared" si="83"/>
        <v>0</v>
      </c>
      <c r="AE365" s="133">
        <f t="shared" si="84"/>
        <v>0</v>
      </c>
      <c r="AF365" s="133">
        <f t="shared" si="85"/>
        <v>0</v>
      </c>
    </row>
    <row r="366" spans="1:32" s="96" customFormat="1" x14ac:dyDescent="0.3">
      <c r="A366" s="122">
        <v>34</v>
      </c>
      <c r="B366" s="123" t="s">
        <v>373</v>
      </c>
      <c r="C366" s="124">
        <v>1</v>
      </c>
      <c r="D366" s="124" t="s">
        <v>766</v>
      </c>
      <c r="E366" s="125" t="s">
        <v>358</v>
      </c>
      <c r="F366" s="21">
        <v>0</v>
      </c>
      <c r="G366" s="126">
        <v>3</v>
      </c>
      <c r="H366" s="126">
        <v>0</v>
      </c>
      <c r="I366" s="126">
        <f t="shared" si="73"/>
        <v>0</v>
      </c>
      <c r="J366" s="146">
        <v>0</v>
      </c>
      <c r="K366" s="127">
        <f t="shared" si="74"/>
        <v>0</v>
      </c>
      <c r="L366" s="128">
        <v>57.78</v>
      </c>
      <c r="M366" s="128"/>
      <c r="N366" s="129"/>
      <c r="O366" s="129"/>
      <c r="P366" s="129"/>
      <c r="Q366" s="129"/>
      <c r="R366" s="129"/>
      <c r="S366" s="129"/>
      <c r="T366" s="129"/>
      <c r="U366" s="129"/>
      <c r="V366" s="130">
        <f t="shared" si="75"/>
        <v>0</v>
      </c>
      <c r="W366" s="130">
        <f t="shared" si="77"/>
        <v>0</v>
      </c>
      <c r="X366" s="130">
        <f t="shared" si="78"/>
        <v>0</v>
      </c>
      <c r="Y366" s="130">
        <f t="shared" si="79"/>
        <v>0</v>
      </c>
      <c r="Z366" s="130">
        <f t="shared" si="80"/>
        <v>0</v>
      </c>
      <c r="AA366" s="131">
        <f t="shared" si="76"/>
        <v>0</v>
      </c>
      <c r="AB366" s="132">
        <f t="shared" si="81"/>
        <v>0</v>
      </c>
      <c r="AC366" s="133">
        <f t="shared" si="82"/>
        <v>0</v>
      </c>
      <c r="AD366" s="133">
        <f t="shared" si="83"/>
        <v>0</v>
      </c>
      <c r="AE366" s="133">
        <f t="shared" si="84"/>
        <v>0</v>
      </c>
      <c r="AF366" s="133">
        <f t="shared" si="85"/>
        <v>0</v>
      </c>
    </row>
    <row r="367" spans="1:32" s="96" customFormat="1" x14ac:dyDescent="0.3">
      <c r="A367" s="122">
        <v>35</v>
      </c>
      <c r="B367" s="123" t="s">
        <v>374</v>
      </c>
      <c r="C367" s="124">
        <v>1</v>
      </c>
      <c r="D367" s="124" t="s">
        <v>766</v>
      </c>
      <c r="E367" s="125" t="s">
        <v>358</v>
      </c>
      <c r="F367" s="21">
        <v>0</v>
      </c>
      <c r="G367" s="126">
        <v>3</v>
      </c>
      <c r="H367" s="126">
        <v>0</v>
      </c>
      <c r="I367" s="126">
        <f t="shared" si="73"/>
        <v>0</v>
      </c>
      <c r="J367" s="146">
        <v>0</v>
      </c>
      <c r="K367" s="127">
        <f t="shared" si="74"/>
        <v>0</v>
      </c>
      <c r="L367" s="128">
        <v>57.78</v>
      </c>
      <c r="M367" s="128"/>
      <c r="N367" s="129"/>
      <c r="O367" s="129"/>
      <c r="P367" s="129"/>
      <c r="Q367" s="129"/>
      <c r="R367" s="129"/>
      <c r="S367" s="129"/>
      <c r="T367" s="129"/>
      <c r="U367" s="129"/>
      <c r="V367" s="130">
        <f t="shared" si="75"/>
        <v>0</v>
      </c>
      <c r="W367" s="130">
        <f t="shared" si="77"/>
        <v>0</v>
      </c>
      <c r="X367" s="130">
        <f t="shared" si="78"/>
        <v>0</v>
      </c>
      <c r="Y367" s="130">
        <f t="shared" si="79"/>
        <v>0</v>
      </c>
      <c r="Z367" s="130">
        <f t="shared" si="80"/>
        <v>0</v>
      </c>
      <c r="AA367" s="131">
        <f t="shared" si="76"/>
        <v>0</v>
      </c>
      <c r="AB367" s="132">
        <f t="shared" si="81"/>
        <v>0</v>
      </c>
      <c r="AC367" s="133">
        <f t="shared" si="82"/>
        <v>0</v>
      </c>
      <c r="AD367" s="133">
        <f t="shared" si="83"/>
        <v>0</v>
      </c>
      <c r="AE367" s="133">
        <f t="shared" si="84"/>
        <v>0</v>
      </c>
      <c r="AF367" s="133">
        <f t="shared" si="85"/>
        <v>0</v>
      </c>
    </row>
    <row r="368" spans="1:32" s="96" customFormat="1" x14ac:dyDescent="0.3">
      <c r="A368" s="122">
        <v>36</v>
      </c>
      <c r="B368" s="123" t="s">
        <v>375</v>
      </c>
      <c r="C368" s="124">
        <v>1</v>
      </c>
      <c r="D368" s="124" t="s">
        <v>766</v>
      </c>
      <c r="E368" s="125" t="s">
        <v>358</v>
      </c>
      <c r="F368" s="21">
        <v>0</v>
      </c>
      <c r="G368" s="126">
        <v>3</v>
      </c>
      <c r="H368" s="126">
        <v>0</v>
      </c>
      <c r="I368" s="126">
        <f t="shared" si="73"/>
        <v>0</v>
      </c>
      <c r="J368" s="146">
        <v>0</v>
      </c>
      <c r="K368" s="127">
        <f t="shared" si="74"/>
        <v>0</v>
      </c>
      <c r="L368" s="128">
        <v>57.78</v>
      </c>
      <c r="M368" s="128"/>
      <c r="N368" s="129"/>
      <c r="O368" s="129"/>
      <c r="P368" s="129"/>
      <c r="Q368" s="129"/>
      <c r="R368" s="129"/>
      <c r="S368" s="129"/>
      <c r="T368" s="129"/>
      <c r="U368" s="129"/>
      <c r="V368" s="130">
        <f t="shared" si="75"/>
        <v>0</v>
      </c>
      <c r="W368" s="130">
        <f t="shared" si="77"/>
        <v>0</v>
      </c>
      <c r="X368" s="130">
        <f t="shared" si="78"/>
        <v>0</v>
      </c>
      <c r="Y368" s="130">
        <f t="shared" si="79"/>
        <v>0</v>
      </c>
      <c r="Z368" s="130">
        <f t="shared" si="80"/>
        <v>0</v>
      </c>
      <c r="AA368" s="131">
        <f t="shared" si="76"/>
        <v>0</v>
      </c>
      <c r="AB368" s="132">
        <f t="shared" si="81"/>
        <v>0</v>
      </c>
      <c r="AC368" s="133">
        <f t="shared" si="82"/>
        <v>0</v>
      </c>
      <c r="AD368" s="133">
        <f t="shared" si="83"/>
        <v>0</v>
      </c>
      <c r="AE368" s="133">
        <f t="shared" si="84"/>
        <v>0</v>
      </c>
      <c r="AF368" s="133">
        <f t="shared" si="85"/>
        <v>0</v>
      </c>
    </row>
    <row r="369" spans="1:32" s="96" customFormat="1" x14ac:dyDescent="0.3">
      <c r="A369" s="122">
        <v>37</v>
      </c>
      <c r="B369" s="123" t="s">
        <v>376</v>
      </c>
      <c r="C369" s="124">
        <v>1</v>
      </c>
      <c r="D369" s="124" t="s">
        <v>765</v>
      </c>
      <c r="E369" s="125" t="s">
        <v>358</v>
      </c>
      <c r="F369" s="21">
        <v>0</v>
      </c>
      <c r="G369" s="126">
        <v>0</v>
      </c>
      <c r="H369" s="126">
        <v>0</v>
      </c>
      <c r="I369" s="126">
        <f t="shared" si="73"/>
        <v>0</v>
      </c>
      <c r="J369" s="146">
        <v>0</v>
      </c>
      <c r="K369" s="127">
        <f t="shared" si="74"/>
        <v>0</v>
      </c>
      <c r="L369" s="128">
        <v>180</v>
      </c>
      <c r="M369" s="128"/>
      <c r="N369" s="129"/>
      <c r="O369" s="129"/>
      <c r="P369" s="129"/>
      <c r="Q369" s="129"/>
      <c r="R369" s="129"/>
      <c r="S369" s="129"/>
      <c r="T369" s="129"/>
      <c r="U369" s="129"/>
      <c r="V369" s="130">
        <f t="shared" si="75"/>
        <v>0</v>
      </c>
      <c r="W369" s="130">
        <f t="shared" si="77"/>
        <v>0</v>
      </c>
      <c r="X369" s="130">
        <f t="shared" si="78"/>
        <v>0</v>
      </c>
      <c r="Y369" s="130">
        <f t="shared" si="79"/>
        <v>0</v>
      </c>
      <c r="Z369" s="130">
        <f t="shared" si="80"/>
        <v>0</v>
      </c>
      <c r="AA369" s="131">
        <f t="shared" si="76"/>
        <v>0</v>
      </c>
      <c r="AB369" s="132">
        <f t="shared" si="81"/>
        <v>0</v>
      </c>
      <c r="AC369" s="133">
        <f t="shared" si="82"/>
        <v>0</v>
      </c>
      <c r="AD369" s="133">
        <f t="shared" si="83"/>
        <v>0</v>
      </c>
      <c r="AE369" s="133">
        <f t="shared" si="84"/>
        <v>0</v>
      </c>
      <c r="AF369" s="133">
        <f t="shared" si="85"/>
        <v>0</v>
      </c>
    </row>
    <row r="370" spans="1:32" s="96" customFormat="1" x14ac:dyDescent="0.3">
      <c r="A370" s="122">
        <v>38</v>
      </c>
      <c r="B370" s="123" t="s">
        <v>377</v>
      </c>
      <c r="C370" s="124">
        <v>1</v>
      </c>
      <c r="D370" s="124" t="s">
        <v>765</v>
      </c>
      <c r="E370" s="125" t="s">
        <v>358</v>
      </c>
      <c r="F370" s="21">
        <v>0</v>
      </c>
      <c r="G370" s="126">
        <v>0</v>
      </c>
      <c r="H370" s="126">
        <v>0</v>
      </c>
      <c r="I370" s="126">
        <f t="shared" si="73"/>
        <v>0</v>
      </c>
      <c r="J370" s="146">
        <v>0</v>
      </c>
      <c r="K370" s="127">
        <f t="shared" si="74"/>
        <v>0</v>
      </c>
      <c r="L370" s="128">
        <v>380</v>
      </c>
      <c r="M370" s="128"/>
      <c r="N370" s="129"/>
      <c r="O370" s="129"/>
      <c r="P370" s="129"/>
      <c r="Q370" s="129"/>
      <c r="R370" s="129"/>
      <c r="S370" s="129"/>
      <c r="T370" s="129"/>
      <c r="U370" s="129"/>
      <c r="V370" s="130">
        <f t="shared" si="75"/>
        <v>0</v>
      </c>
      <c r="W370" s="130">
        <f t="shared" si="77"/>
        <v>0</v>
      </c>
      <c r="X370" s="130">
        <f t="shared" si="78"/>
        <v>0</v>
      </c>
      <c r="Y370" s="130">
        <f t="shared" si="79"/>
        <v>0</v>
      </c>
      <c r="Z370" s="130">
        <f t="shared" si="80"/>
        <v>0</v>
      </c>
      <c r="AA370" s="131">
        <f t="shared" si="76"/>
        <v>0</v>
      </c>
      <c r="AB370" s="132">
        <f t="shared" si="81"/>
        <v>0</v>
      </c>
      <c r="AC370" s="133">
        <f t="shared" si="82"/>
        <v>0</v>
      </c>
      <c r="AD370" s="133">
        <f t="shared" si="83"/>
        <v>0</v>
      </c>
      <c r="AE370" s="133">
        <f t="shared" si="84"/>
        <v>0</v>
      </c>
      <c r="AF370" s="133">
        <f t="shared" si="85"/>
        <v>0</v>
      </c>
    </row>
    <row r="371" spans="1:32" s="96" customFormat="1" x14ac:dyDescent="0.3">
      <c r="A371" s="122">
        <v>39</v>
      </c>
      <c r="B371" s="123" t="s">
        <v>378</v>
      </c>
      <c r="C371" s="124">
        <v>1</v>
      </c>
      <c r="D371" s="124" t="s">
        <v>765</v>
      </c>
      <c r="E371" s="125" t="s">
        <v>358</v>
      </c>
      <c r="F371" s="21">
        <v>0</v>
      </c>
      <c r="G371" s="126">
        <v>0</v>
      </c>
      <c r="H371" s="126">
        <v>10</v>
      </c>
      <c r="I371" s="126">
        <f t="shared" si="73"/>
        <v>0</v>
      </c>
      <c r="J371" s="146">
        <v>0</v>
      </c>
      <c r="K371" s="127">
        <f t="shared" si="74"/>
        <v>0</v>
      </c>
      <c r="L371" s="128">
        <v>380</v>
      </c>
      <c r="M371" s="128"/>
      <c r="N371" s="129"/>
      <c r="O371" s="129"/>
      <c r="P371" s="129"/>
      <c r="Q371" s="129"/>
      <c r="R371" s="129"/>
      <c r="S371" s="129"/>
      <c r="T371" s="129"/>
      <c r="U371" s="129"/>
      <c r="V371" s="130">
        <f t="shared" si="75"/>
        <v>0</v>
      </c>
      <c r="W371" s="130">
        <f t="shared" si="77"/>
        <v>0</v>
      </c>
      <c r="X371" s="130">
        <f t="shared" si="78"/>
        <v>0</v>
      </c>
      <c r="Y371" s="130">
        <f t="shared" si="79"/>
        <v>0</v>
      </c>
      <c r="Z371" s="130">
        <f t="shared" si="80"/>
        <v>0</v>
      </c>
      <c r="AA371" s="131">
        <f t="shared" si="76"/>
        <v>0</v>
      </c>
      <c r="AB371" s="132">
        <f t="shared" si="81"/>
        <v>0</v>
      </c>
      <c r="AC371" s="133">
        <f t="shared" si="82"/>
        <v>0</v>
      </c>
      <c r="AD371" s="133">
        <f t="shared" si="83"/>
        <v>0</v>
      </c>
      <c r="AE371" s="133">
        <f t="shared" si="84"/>
        <v>0</v>
      </c>
      <c r="AF371" s="133">
        <f t="shared" si="85"/>
        <v>0</v>
      </c>
    </row>
    <row r="372" spans="1:32" s="96" customFormat="1" x14ac:dyDescent="0.3">
      <c r="A372" s="122">
        <v>40</v>
      </c>
      <c r="B372" s="123" t="s">
        <v>379</v>
      </c>
      <c r="C372" s="124">
        <v>1</v>
      </c>
      <c r="D372" s="124" t="s">
        <v>765</v>
      </c>
      <c r="E372" s="125" t="s">
        <v>358</v>
      </c>
      <c r="F372" s="21">
        <v>0</v>
      </c>
      <c r="G372" s="126">
        <v>0</v>
      </c>
      <c r="H372" s="126">
        <v>0</v>
      </c>
      <c r="I372" s="126">
        <f t="shared" si="73"/>
        <v>0</v>
      </c>
      <c r="J372" s="146">
        <v>0</v>
      </c>
      <c r="K372" s="127">
        <f t="shared" si="74"/>
        <v>0</v>
      </c>
      <c r="L372" s="128">
        <v>220</v>
      </c>
      <c r="M372" s="128"/>
      <c r="N372" s="129"/>
      <c r="O372" s="129"/>
      <c r="P372" s="129"/>
      <c r="Q372" s="129"/>
      <c r="R372" s="129"/>
      <c r="S372" s="129"/>
      <c r="T372" s="129"/>
      <c r="U372" s="129"/>
      <c r="V372" s="130">
        <f t="shared" si="75"/>
        <v>0</v>
      </c>
      <c r="W372" s="130">
        <f t="shared" si="77"/>
        <v>0</v>
      </c>
      <c r="X372" s="130">
        <f t="shared" si="78"/>
        <v>0</v>
      </c>
      <c r="Y372" s="130">
        <f t="shared" si="79"/>
        <v>0</v>
      </c>
      <c r="Z372" s="130">
        <f t="shared" si="80"/>
        <v>0</v>
      </c>
      <c r="AA372" s="131">
        <f t="shared" si="76"/>
        <v>0</v>
      </c>
      <c r="AB372" s="132">
        <f t="shared" si="81"/>
        <v>0</v>
      </c>
      <c r="AC372" s="133">
        <f t="shared" si="82"/>
        <v>0</v>
      </c>
      <c r="AD372" s="133">
        <f t="shared" si="83"/>
        <v>0</v>
      </c>
      <c r="AE372" s="133">
        <f t="shared" si="84"/>
        <v>0</v>
      </c>
      <c r="AF372" s="133">
        <f t="shared" si="85"/>
        <v>0</v>
      </c>
    </row>
    <row r="373" spans="1:32" s="96" customFormat="1" x14ac:dyDescent="0.3">
      <c r="A373" s="97">
        <v>41</v>
      </c>
      <c r="B373" s="123" t="s">
        <v>380</v>
      </c>
      <c r="C373" s="124">
        <v>1</v>
      </c>
      <c r="D373" s="124" t="s">
        <v>765</v>
      </c>
      <c r="E373" s="125" t="s">
        <v>358</v>
      </c>
      <c r="F373" s="21">
        <v>0</v>
      </c>
      <c r="G373" s="126">
        <v>0</v>
      </c>
      <c r="H373" s="126">
        <v>0</v>
      </c>
      <c r="I373" s="126">
        <f t="shared" si="73"/>
        <v>0</v>
      </c>
      <c r="J373" s="146">
        <v>0</v>
      </c>
      <c r="K373" s="127">
        <f t="shared" si="74"/>
        <v>0</v>
      </c>
      <c r="L373" s="128">
        <v>230</v>
      </c>
      <c r="M373" s="128"/>
      <c r="N373" s="129"/>
      <c r="O373" s="129"/>
      <c r="P373" s="129"/>
      <c r="Q373" s="129"/>
      <c r="R373" s="129"/>
      <c r="S373" s="129"/>
      <c r="T373" s="129"/>
      <c r="U373" s="129"/>
      <c r="V373" s="130">
        <f t="shared" si="75"/>
        <v>0</v>
      </c>
      <c r="W373" s="130">
        <f t="shared" si="77"/>
        <v>0</v>
      </c>
      <c r="X373" s="130">
        <f t="shared" si="78"/>
        <v>0</v>
      </c>
      <c r="Y373" s="130">
        <f t="shared" si="79"/>
        <v>0</v>
      </c>
      <c r="Z373" s="130">
        <f t="shared" si="80"/>
        <v>0</v>
      </c>
      <c r="AA373" s="131">
        <f t="shared" si="76"/>
        <v>0</v>
      </c>
      <c r="AB373" s="132">
        <f t="shared" si="81"/>
        <v>0</v>
      </c>
      <c r="AC373" s="133">
        <f t="shared" si="82"/>
        <v>0</v>
      </c>
      <c r="AD373" s="133">
        <f t="shared" si="83"/>
        <v>0</v>
      </c>
      <c r="AE373" s="133">
        <f t="shared" si="84"/>
        <v>0</v>
      </c>
      <c r="AF373" s="133">
        <f t="shared" si="85"/>
        <v>0</v>
      </c>
    </row>
    <row r="374" spans="1:32" s="96" customFormat="1" x14ac:dyDescent="0.3">
      <c r="A374" s="97">
        <v>42</v>
      </c>
      <c r="B374" s="123" t="s">
        <v>381</v>
      </c>
      <c r="C374" s="124">
        <v>1</v>
      </c>
      <c r="D374" s="124" t="s">
        <v>765</v>
      </c>
      <c r="E374" s="125" t="s">
        <v>358</v>
      </c>
      <c r="F374" s="21">
        <v>0</v>
      </c>
      <c r="G374" s="126">
        <v>0</v>
      </c>
      <c r="H374" s="126">
        <v>0</v>
      </c>
      <c r="I374" s="126">
        <f t="shared" si="73"/>
        <v>0</v>
      </c>
      <c r="J374" s="146">
        <v>0</v>
      </c>
      <c r="K374" s="127">
        <f t="shared" si="74"/>
        <v>0</v>
      </c>
      <c r="L374" s="128">
        <v>220</v>
      </c>
      <c r="M374" s="128"/>
      <c r="N374" s="129"/>
      <c r="O374" s="129"/>
      <c r="P374" s="129"/>
      <c r="Q374" s="129"/>
      <c r="R374" s="129"/>
      <c r="S374" s="129"/>
      <c r="T374" s="129"/>
      <c r="U374" s="129"/>
      <c r="V374" s="130">
        <f t="shared" si="75"/>
        <v>0</v>
      </c>
      <c r="W374" s="130">
        <f t="shared" si="77"/>
        <v>0</v>
      </c>
      <c r="X374" s="130">
        <f t="shared" si="78"/>
        <v>0</v>
      </c>
      <c r="Y374" s="130">
        <f t="shared" si="79"/>
        <v>0</v>
      </c>
      <c r="Z374" s="130">
        <f t="shared" si="80"/>
        <v>0</v>
      </c>
      <c r="AA374" s="131">
        <f t="shared" si="76"/>
        <v>0</v>
      </c>
      <c r="AB374" s="132">
        <f t="shared" si="81"/>
        <v>0</v>
      </c>
      <c r="AC374" s="133">
        <f t="shared" si="82"/>
        <v>0</v>
      </c>
      <c r="AD374" s="133">
        <f t="shared" si="83"/>
        <v>0</v>
      </c>
      <c r="AE374" s="133">
        <f t="shared" si="84"/>
        <v>0</v>
      </c>
      <c r="AF374" s="133">
        <f t="shared" si="85"/>
        <v>0</v>
      </c>
    </row>
    <row r="375" spans="1:32" s="96" customFormat="1" x14ac:dyDescent="0.3">
      <c r="A375" s="97">
        <v>43</v>
      </c>
      <c r="B375" s="123" t="s">
        <v>382</v>
      </c>
      <c r="C375" s="124">
        <v>1</v>
      </c>
      <c r="D375" s="124" t="s">
        <v>767</v>
      </c>
      <c r="E375" s="125" t="s">
        <v>358</v>
      </c>
      <c r="F375" s="21">
        <v>0</v>
      </c>
      <c r="G375" s="126">
        <v>0</v>
      </c>
      <c r="H375" s="126">
        <v>0</v>
      </c>
      <c r="I375" s="126">
        <f t="shared" si="73"/>
        <v>0</v>
      </c>
      <c r="J375" s="146">
        <v>0</v>
      </c>
      <c r="K375" s="127">
        <f t="shared" si="74"/>
        <v>0</v>
      </c>
      <c r="L375" s="128">
        <v>40</v>
      </c>
      <c r="M375" s="128"/>
      <c r="N375" s="129"/>
      <c r="O375" s="129"/>
      <c r="P375" s="129"/>
      <c r="Q375" s="129"/>
      <c r="R375" s="129"/>
      <c r="S375" s="129"/>
      <c r="T375" s="129"/>
      <c r="U375" s="129"/>
      <c r="V375" s="130">
        <f t="shared" si="75"/>
        <v>0</v>
      </c>
      <c r="W375" s="130">
        <f t="shared" si="77"/>
        <v>0</v>
      </c>
      <c r="X375" s="130">
        <f t="shared" si="78"/>
        <v>0</v>
      </c>
      <c r="Y375" s="130">
        <f t="shared" si="79"/>
        <v>0</v>
      </c>
      <c r="Z375" s="130">
        <f t="shared" si="80"/>
        <v>0</v>
      </c>
      <c r="AA375" s="131">
        <f t="shared" si="76"/>
        <v>0</v>
      </c>
      <c r="AB375" s="132">
        <f t="shared" si="81"/>
        <v>0</v>
      </c>
      <c r="AC375" s="133">
        <f t="shared" si="82"/>
        <v>0</v>
      </c>
      <c r="AD375" s="133">
        <f t="shared" si="83"/>
        <v>0</v>
      </c>
      <c r="AE375" s="133">
        <f t="shared" si="84"/>
        <v>0</v>
      </c>
      <c r="AF375" s="133">
        <f t="shared" si="85"/>
        <v>0</v>
      </c>
    </row>
    <row r="376" spans="1:32" s="96" customFormat="1" x14ac:dyDescent="0.3">
      <c r="A376" s="97">
        <v>44</v>
      </c>
      <c r="B376" s="123" t="s">
        <v>383</v>
      </c>
      <c r="C376" s="124">
        <v>1</v>
      </c>
      <c r="D376" s="124" t="s">
        <v>767</v>
      </c>
      <c r="E376" s="125" t="s">
        <v>358</v>
      </c>
      <c r="F376" s="21">
        <v>0</v>
      </c>
      <c r="G376" s="126">
        <v>0</v>
      </c>
      <c r="H376" s="126">
        <v>0</v>
      </c>
      <c r="I376" s="126">
        <f t="shared" si="73"/>
        <v>0</v>
      </c>
      <c r="J376" s="146">
        <v>0</v>
      </c>
      <c r="K376" s="127">
        <f t="shared" si="74"/>
        <v>0</v>
      </c>
      <c r="L376" s="128">
        <v>55</v>
      </c>
      <c r="M376" s="128"/>
      <c r="N376" s="129"/>
      <c r="O376" s="129"/>
      <c r="P376" s="129"/>
      <c r="Q376" s="129"/>
      <c r="R376" s="129"/>
      <c r="S376" s="129"/>
      <c r="T376" s="129"/>
      <c r="U376" s="129"/>
      <c r="V376" s="130">
        <f t="shared" si="75"/>
        <v>0</v>
      </c>
      <c r="W376" s="130">
        <f t="shared" si="77"/>
        <v>0</v>
      </c>
      <c r="X376" s="130">
        <f t="shared" si="78"/>
        <v>0</v>
      </c>
      <c r="Y376" s="130">
        <f t="shared" si="79"/>
        <v>0</v>
      </c>
      <c r="Z376" s="130">
        <f t="shared" si="80"/>
        <v>0</v>
      </c>
      <c r="AA376" s="131">
        <f t="shared" si="76"/>
        <v>0</v>
      </c>
      <c r="AB376" s="132">
        <f t="shared" si="81"/>
        <v>0</v>
      </c>
      <c r="AC376" s="133">
        <f t="shared" si="82"/>
        <v>0</v>
      </c>
      <c r="AD376" s="133">
        <f t="shared" si="83"/>
        <v>0</v>
      </c>
      <c r="AE376" s="133">
        <f t="shared" si="84"/>
        <v>0</v>
      </c>
      <c r="AF376" s="133">
        <f t="shared" si="85"/>
        <v>0</v>
      </c>
    </row>
    <row r="377" spans="1:32" s="96" customFormat="1" x14ac:dyDescent="0.3">
      <c r="A377" s="122">
        <v>45</v>
      </c>
      <c r="B377" s="123" t="s">
        <v>384</v>
      </c>
      <c r="C377" s="124">
        <v>1</v>
      </c>
      <c r="D377" s="124" t="s">
        <v>767</v>
      </c>
      <c r="E377" s="125" t="s">
        <v>360</v>
      </c>
      <c r="F377" s="21">
        <v>0</v>
      </c>
      <c r="G377" s="126">
        <v>0</v>
      </c>
      <c r="H377" s="126">
        <v>75</v>
      </c>
      <c r="I377" s="126">
        <f t="shared" si="73"/>
        <v>0</v>
      </c>
      <c r="J377" s="146">
        <v>0</v>
      </c>
      <c r="K377" s="127">
        <f t="shared" si="74"/>
        <v>0</v>
      </c>
      <c r="L377" s="128">
        <v>14</v>
      </c>
      <c r="M377" s="128"/>
      <c r="N377" s="129"/>
      <c r="O377" s="129"/>
      <c r="P377" s="129"/>
      <c r="Q377" s="129"/>
      <c r="R377" s="129"/>
      <c r="S377" s="129"/>
      <c r="T377" s="129"/>
      <c r="U377" s="129"/>
      <c r="V377" s="130">
        <f t="shared" si="75"/>
        <v>0</v>
      </c>
      <c r="W377" s="130">
        <f t="shared" si="77"/>
        <v>0</v>
      </c>
      <c r="X377" s="130">
        <f t="shared" si="78"/>
        <v>0</v>
      </c>
      <c r="Y377" s="130">
        <f t="shared" si="79"/>
        <v>0</v>
      </c>
      <c r="Z377" s="130">
        <f t="shared" si="80"/>
        <v>0</v>
      </c>
      <c r="AA377" s="131">
        <f t="shared" si="76"/>
        <v>0</v>
      </c>
      <c r="AB377" s="132">
        <f t="shared" si="81"/>
        <v>0</v>
      </c>
      <c r="AC377" s="133">
        <f t="shared" si="82"/>
        <v>0</v>
      </c>
      <c r="AD377" s="133">
        <f t="shared" si="83"/>
        <v>0</v>
      </c>
      <c r="AE377" s="133">
        <f t="shared" si="84"/>
        <v>0</v>
      </c>
      <c r="AF377" s="133">
        <f t="shared" si="85"/>
        <v>0</v>
      </c>
    </row>
    <row r="378" spans="1:32" s="96" customFormat="1" x14ac:dyDescent="0.3">
      <c r="A378" s="122">
        <v>46</v>
      </c>
      <c r="B378" s="123" t="s">
        <v>385</v>
      </c>
      <c r="C378" s="124">
        <v>1</v>
      </c>
      <c r="D378" s="124" t="s">
        <v>767</v>
      </c>
      <c r="E378" s="125" t="s">
        <v>360</v>
      </c>
      <c r="F378" s="21">
        <v>20</v>
      </c>
      <c r="G378" s="126">
        <v>0</v>
      </c>
      <c r="H378" s="126">
        <v>0</v>
      </c>
      <c r="I378" s="126">
        <f t="shared" si="73"/>
        <v>0</v>
      </c>
      <c r="J378" s="146">
        <v>0</v>
      </c>
      <c r="K378" s="127">
        <f t="shared" si="74"/>
        <v>0</v>
      </c>
      <c r="L378" s="128">
        <v>50</v>
      </c>
      <c r="M378" s="128"/>
      <c r="N378" s="129"/>
      <c r="O378" s="129"/>
      <c r="P378" s="129"/>
      <c r="Q378" s="129"/>
      <c r="R378" s="129"/>
      <c r="S378" s="129"/>
      <c r="T378" s="129"/>
      <c r="U378" s="129"/>
      <c r="V378" s="130">
        <f t="shared" si="75"/>
        <v>0</v>
      </c>
      <c r="W378" s="130">
        <f t="shared" si="77"/>
        <v>0</v>
      </c>
      <c r="X378" s="130">
        <f t="shared" si="78"/>
        <v>0</v>
      </c>
      <c r="Y378" s="130">
        <f t="shared" si="79"/>
        <v>0</v>
      </c>
      <c r="Z378" s="130">
        <f t="shared" si="80"/>
        <v>0</v>
      </c>
      <c r="AA378" s="131">
        <f t="shared" si="76"/>
        <v>0</v>
      </c>
      <c r="AB378" s="132">
        <f t="shared" si="81"/>
        <v>0</v>
      </c>
      <c r="AC378" s="133">
        <f t="shared" si="82"/>
        <v>0</v>
      </c>
      <c r="AD378" s="133">
        <f t="shared" si="83"/>
        <v>0</v>
      </c>
      <c r="AE378" s="133">
        <f t="shared" si="84"/>
        <v>0</v>
      </c>
      <c r="AF378" s="133">
        <f t="shared" si="85"/>
        <v>0</v>
      </c>
    </row>
    <row r="379" spans="1:32" s="96" customFormat="1" x14ac:dyDescent="0.3">
      <c r="A379" s="122">
        <v>47</v>
      </c>
      <c r="B379" s="123" t="s">
        <v>386</v>
      </c>
      <c r="C379" s="124">
        <v>1</v>
      </c>
      <c r="D379" s="124" t="s">
        <v>767</v>
      </c>
      <c r="E379" s="125" t="s">
        <v>360</v>
      </c>
      <c r="F379" s="21">
        <v>30</v>
      </c>
      <c r="G379" s="126">
        <v>30</v>
      </c>
      <c r="H379" s="126">
        <v>0</v>
      </c>
      <c r="I379" s="126">
        <f t="shared" si="73"/>
        <v>0</v>
      </c>
      <c r="J379" s="146">
        <v>0</v>
      </c>
      <c r="K379" s="127">
        <f t="shared" si="74"/>
        <v>0</v>
      </c>
      <c r="L379" s="128">
        <v>55</v>
      </c>
      <c r="M379" s="128"/>
      <c r="N379" s="129"/>
      <c r="O379" s="129"/>
      <c r="P379" s="129"/>
      <c r="Q379" s="129"/>
      <c r="R379" s="129"/>
      <c r="S379" s="129"/>
      <c r="T379" s="129"/>
      <c r="U379" s="129"/>
      <c r="V379" s="130">
        <f t="shared" si="75"/>
        <v>0</v>
      </c>
      <c r="W379" s="130">
        <f t="shared" si="77"/>
        <v>0</v>
      </c>
      <c r="X379" s="130">
        <f t="shared" si="78"/>
        <v>0</v>
      </c>
      <c r="Y379" s="130">
        <f t="shared" si="79"/>
        <v>0</v>
      </c>
      <c r="Z379" s="130">
        <f t="shared" si="80"/>
        <v>0</v>
      </c>
      <c r="AA379" s="131">
        <f t="shared" si="76"/>
        <v>0</v>
      </c>
      <c r="AB379" s="132">
        <f t="shared" si="81"/>
        <v>0</v>
      </c>
      <c r="AC379" s="133">
        <f t="shared" si="82"/>
        <v>0</v>
      </c>
      <c r="AD379" s="133">
        <f t="shared" si="83"/>
        <v>0</v>
      </c>
      <c r="AE379" s="133">
        <f t="shared" si="84"/>
        <v>0</v>
      </c>
      <c r="AF379" s="133">
        <f t="shared" si="85"/>
        <v>0</v>
      </c>
    </row>
    <row r="380" spans="1:32" s="96" customFormat="1" x14ac:dyDescent="0.3">
      <c r="A380" s="122">
        <v>48</v>
      </c>
      <c r="B380" s="123" t="s">
        <v>387</v>
      </c>
      <c r="C380" s="124">
        <v>1</v>
      </c>
      <c r="D380" s="124"/>
      <c r="E380" s="125" t="s">
        <v>360</v>
      </c>
      <c r="F380" s="21">
        <v>0</v>
      </c>
      <c r="G380" s="126">
        <v>0</v>
      </c>
      <c r="H380" s="126">
        <v>0</v>
      </c>
      <c r="I380" s="126">
        <f t="shared" si="73"/>
        <v>0</v>
      </c>
      <c r="J380" s="146">
        <v>0</v>
      </c>
      <c r="K380" s="127">
        <f t="shared" si="74"/>
        <v>0</v>
      </c>
      <c r="L380" s="128">
        <v>690</v>
      </c>
      <c r="M380" s="128"/>
      <c r="N380" s="129"/>
      <c r="O380" s="129"/>
      <c r="P380" s="129"/>
      <c r="Q380" s="129"/>
      <c r="R380" s="129"/>
      <c r="S380" s="129"/>
      <c r="T380" s="129"/>
      <c r="U380" s="129"/>
      <c r="V380" s="130">
        <f t="shared" si="75"/>
        <v>0</v>
      </c>
      <c r="W380" s="130">
        <f t="shared" si="77"/>
        <v>0</v>
      </c>
      <c r="X380" s="130">
        <f t="shared" si="78"/>
        <v>0</v>
      </c>
      <c r="Y380" s="130">
        <f t="shared" si="79"/>
        <v>0</v>
      </c>
      <c r="Z380" s="130">
        <f t="shared" si="80"/>
        <v>0</v>
      </c>
      <c r="AA380" s="131">
        <f t="shared" si="76"/>
        <v>0</v>
      </c>
      <c r="AB380" s="132">
        <f t="shared" si="81"/>
        <v>0</v>
      </c>
      <c r="AC380" s="133">
        <f t="shared" si="82"/>
        <v>0</v>
      </c>
      <c r="AD380" s="133">
        <f t="shared" si="83"/>
        <v>0</v>
      </c>
      <c r="AE380" s="133">
        <f t="shared" si="84"/>
        <v>0</v>
      </c>
      <c r="AF380" s="133">
        <f t="shared" si="85"/>
        <v>0</v>
      </c>
    </row>
    <row r="381" spans="1:32" s="96" customFormat="1" x14ac:dyDescent="0.3">
      <c r="A381" s="122">
        <v>49</v>
      </c>
      <c r="B381" s="123" t="s">
        <v>388</v>
      </c>
      <c r="C381" s="124">
        <v>1</v>
      </c>
      <c r="D381" s="124"/>
      <c r="E381" s="125" t="s">
        <v>360</v>
      </c>
      <c r="F381" s="21">
        <v>0</v>
      </c>
      <c r="G381" s="126">
        <v>0</v>
      </c>
      <c r="H381" s="126">
        <v>0</v>
      </c>
      <c r="I381" s="126">
        <f t="shared" si="73"/>
        <v>0</v>
      </c>
      <c r="J381" s="146">
        <v>0</v>
      </c>
      <c r="K381" s="127">
        <f t="shared" si="74"/>
        <v>0</v>
      </c>
      <c r="L381" s="128">
        <v>690</v>
      </c>
      <c r="M381" s="128"/>
      <c r="N381" s="129"/>
      <c r="O381" s="129"/>
      <c r="P381" s="129"/>
      <c r="Q381" s="129"/>
      <c r="R381" s="129"/>
      <c r="S381" s="129"/>
      <c r="T381" s="129"/>
      <c r="U381" s="129"/>
      <c r="V381" s="130">
        <f t="shared" si="75"/>
        <v>0</v>
      </c>
      <c r="W381" s="130">
        <f t="shared" si="77"/>
        <v>0</v>
      </c>
      <c r="X381" s="130">
        <f t="shared" si="78"/>
        <v>0</v>
      </c>
      <c r="Y381" s="130">
        <f t="shared" si="79"/>
        <v>0</v>
      </c>
      <c r="Z381" s="130">
        <f t="shared" si="80"/>
        <v>0</v>
      </c>
      <c r="AA381" s="131">
        <f t="shared" si="76"/>
        <v>0</v>
      </c>
      <c r="AB381" s="132">
        <f t="shared" si="81"/>
        <v>0</v>
      </c>
      <c r="AC381" s="133">
        <f t="shared" si="82"/>
        <v>0</v>
      </c>
      <c r="AD381" s="133">
        <f t="shared" si="83"/>
        <v>0</v>
      </c>
      <c r="AE381" s="133">
        <f t="shared" si="84"/>
        <v>0</v>
      </c>
      <c r="AF381" s="133">
        <f t="shared" si="85"/>
        <v>0</v>
      </c>
    </row>
    <row r="382" spans="1:32" s="96" customFormat="1" x14ac:dyDescent="0.3">
      <c r="A382" s="122">
        <v>50</v>
      </c>
      <c r="B382" s="123" t="s">
        <v>389</v>
      </c>
      <c r="C382" s="124">
        <v>1</v>
      </c>
      <c r="D382" s="124"/>
      <c r="E382" s="125" t="s">
        <v>268</v>
      </c>
      <c r="F382" s="21">
        <v>0</v>
      </c>
      <c r="G382" s="126">
        <v>0</v>
      </c>
      <c r="H382" s="126">
        <v>50</v>
      </c>
      <c r="I382" s="126">
        <f t="shared" si="73"/>
        <v>0</v>
      </c>
      <c r="J382" s="146">
        <v>0</v>
      </c>
      <c r="K382" s="127">
        <f t="shared" si="74"/>
        <v>0</v>
      </c>
      <c r="L382" s="128">
        <v>60</v>
      </c>
      <c r="M382" s="128"/>
      <c r="N382" s="129"/>
      <c r="O382" s="129"/>
      <c r="P382" s="129"/>
      <c r="Q382" s="129"/>
      <c r="R382" s="129"/>
      <c r="S382" s="129"/>
      <c r="T382" s="129"/>
      <c r="U382" s="129"/>
      <c r="V382" s="130">
        <f t="shared" si="75"/>
        <v>0</v>
      </c>
      <c r="W382" s="130">
        <f t="shared" si="77"/>
        <v>0</v>
      </c>
      <c r="X382" s="130">
        <f t="shared" si="78"/>
        <v>0</v>
      </c>
      <c r="Y382" s="130">
        <f t="shared" si="79"/>
        <v>0</v>
      </c>
      <c r="Z382" s="130">
        <f t="shared" si="80"/>
        <v>0</v>
      </c>
      <c r="AA382" s="131">
        <f t="shared" si="76"/>
        <v>0</v>
      </c>
      <c r="AB382" s="132">
        <f t="shared" si="81"/>
        <v>0</v>
      </c>
      <c r="AC382" s="133">
        <f t="shared" si="82"/>
        <v>0</v>
      </c>
      <c r="AD382" s="133">
        <f t="shared" si="83"/>
        <v>0</v>
      </c>
      <c r="AE382" s="133">
        <f t="shared" si="84"/>
        <v>0</v>
      </c>
      <c r="AF382" s="133">
        <f t="shared" si="85"/>
        <v>0</v>
      </c>
    </row>
    <row r="383" spans="1:32" s="96" customFormat="1" x14ac:dyDescent="0.3">
      <c r="A383" s="122">
        <v>51</v>
      </c>
      <c r="B383" s="123" t="s">
        <v>390</v>
      </c>
      <c r="C383" s="124">
        <v>1</v>
      </c>
      <c r="D383" s="124"/>
      <c r="E383" s="125" t="s">
        <v>268</v>
      </c>
      <c r="F383" s="21">
        <v>0</v>
      </c>
      <c r="G383" s="126">
        <v>50</v>
      </c>
      <c r="H383" s="126">
        <v>0</v>
      </c>
      <c r="I383" s="126">
        <f t="shared" si="73"/>
        <v>0</v>
      </c>
      <c r="J383" s="146">
        <v>0</v>
      </c>
      <c r="K383" s="127">
        <f t="shared" si="74"/>
        <v>0</v>
      </c>
      <c r="L383" s="128">
        <v>10</v>
      </c>
      <c r="M383" s="128"/>
      <c r="N383" s="129"/>
      <c r="O383" s="129"/>
      <c r="P383" s="129"/>
      <c r="Q383" s="129"/>
      <c r="R383" s="129"/>
      <c r="S383" s="129"/>
      <c r="T383" s="129"/>
      <c r="U383" s="129"/>
      <c r="V383" s="130">
        <f t="shared" si="75"/>
        <v>0</v>
      </c>
      <c r="W383" s="130">
        <f t="shared" si="77"/>
        <v>0</v>
      </c>
      <c r="X383" s="130">
        <f t="shared" si="78"/>
        <v>0</v>
      </c>
      <c r="Y383" s="130">
        <f t="shared" si="79"/>
        <v>0</v>
      </c>
      <c r="Z383" s="130">
        <f t="shared" si="80"/>
        <v>0</v>
      </c>
      <c r="AA383" s="131">
        <f t="shared" si="76"/>
        <v>0</v>
      </c>
      <c r="AB383" s="132">
        <f t="shared" si="81"/>
        <v>0</v>
      </c>
      <c r="AC383" s="133">
        <f t="shared" si="82"/>
        <v>0</v>
      </c>
      <c r="AD383" s="133">
        <f t="shared" si="83"/>
        <v>0</v>
      </c>
      <c r="AE383" s="133">
        <f t="shared" si="84"/>
        <v>0</v>
      </c>
      <c r="AF383" s="133">
        <f t="shared" si="85"/>
        <v>0</v>
      </c>
    </row>
    <row r="384" spans="1:32" s="96" customFormat="1" x14ac:dyDescent="0.3">
      <c r="A384" s="122">
        <v>52</v>
      </c>
      <c r="B384" s="123" t="s">
        <v>391</v>
      </c>
      <c r="C384" s="124">
        <v>30</v>
      </c>
      <c r="D384" s="124"/>
      <c r="E384" s="125" t="s">
        <v>24</v>
      </c>
      <c r="F384" s="21">
        <v>5</v>
      </c>
      <c r="G384" s="126">
        <v>1</v>
      </c>
      <c r="H384" s="126">
        <v>1</v>
      </c>
      <c r="I384" s="126">
        <f t="shared" si="73"/>
        <v>4</v>
      </c>
      <c r="J384" s="146">
        <v>0</v>
      </c>
      <c r="K384" s="127">
        <f t="shared" si="74"/>
        <v>4</v>
      </c>
      <c r="L384" s="128">
        <v>2086.5</v>
      </c>
      <c r="M384" s="128"/>
      <c r="N384" s="129"/>
      <c r="O384" s="129"/>
      <c r="P384" s="129">
        <v>2</v>
      </c>
      <c r="Q384" s="129"/>
      <c r="R384" s="129"/>
      <c r="S384" s="129"/>
      <c r="T384" s="129">
        <v>2</v>
      </c>
      <c r="U384" s="129"/>
      <c r="V384" s="130">
        <f t="shared" si="75"/>
        <v>8346</v>
      </c>
      <c r="W384" s="130">
        <f t="shared" si="77"/>
        <v>0</v>
      </c>
      <c r="X384" s="130">
        <f t="shared" si="78"/>
        <v>4173</v>
      </c>
      <c r="Y384" s="130">
        <f t="shared" si="79"/>
        <v>0</v>
      </c>
      <c r="Z384" s="130">
        <f t="shared" si="80"/>
        <v>4173</v>
      </c>
      <c r="AA384" s="131">
        <f t="shared" si="76"/>
        <v>0</v>
      </c>
      <c r="AB384" s="132">
        <f t="shared" si="81"/>
        <v>0</v>
      </c>
      <c r="AC384" s="133">
        <f t="shared" si="82"/>
        <v>0</v>
      </c>
      <c r="AD384" s="133">
        <f t="shared" si="83"/>
        <v>0</v>
      </c>
      <c r="AE384" s="133">
        <f t="shared" si="84"/>
        <v>0</v>
      </c>
      <c r="AF384" s="133">
        <f t="shared" si="85"/>
        <v>0</v>
      </c>
    </row>
    <row r="385" spans="1:32" s="96" customFormat="1" x14ac:dyDescent="0.3">
      <c r="A385" s="122">
        <v>53</v>
      </c>
      <c r="B385" s="123" t="s">
        <v>392</v>
      </c>
      <c r="C385" s="124">
        <v>10</v>
      </c>
      <c r="D385" s="124"/>
      <c r="E385" s="125" t="s">
        <v>24</v>
      </c>
      <c r="F385" s="21">
        <v>15</v>
      </c>
      <c r="G385" s="126">
        <v>4</v>
      </c>
      <c r="H385" s="126">
        <v>3</v>
      </c>
      <c r="I385" s="126">
        <f t="shared" si="73"/>
        <v>5</v>
      </c>
      <c r="J385" s="146">
        <v>0</v>
      </c>
      <c r="K385" s="127">
        <f t="shared" si="74"/>
        <v>5</v>
      </c>
      <c r="L385" s="128">
        <v>1605</v>
      </c>
      <c r="M385" s="128"/>
      <c r="N385" s="129"/>
      <c r="O385" s="129"/>
      <c r="P385" s="129"/>
      <c r="Q385" s="129"/>
      <c r="R385" s="129">
        <v>5</v>
      </c>
      <c r="S385" s="129"/>
      <c r="T385" s="129"/>
      <c r="U385" s="129"/>
      <c r="V385" s="130">
        <f t="shared" si="75"/>
        <v>8025</v>
      </c>
      <c r="W385" s="130">
        <f t="shared" si="77"/>
        <v>0</v>
      </c>
      <c r="X385" s="130">
        <f t="shared" si="78"/>
        <v>0</v>
      </c>
      <c r="Y385" s="130">
        <f t="shared" si="79"/>
        <v>8025</v>
      </c>
      <c r="Z385" s="130">
        <f t="shared" si="80"/>
        <v>0</v>
      </c>
      <c r="AA385" s="131">
        <f t="shared" si="76"/>
        <v>0</v>
      </c>
      <c r="AB385" s="132">
        <f t="shared" si="81"/>
        <v>0</v>
      </c>
      <c r="AC385" s="133">
        <f t="shared" si="82"/>
        <v>0</v>
      </c>
      <c r="AD385" s="133">
        <f t="shared" si="83"/>
        <v>0</v>
      </c>
      <c r="AE385" s="133">
        <f t="shared" si="84"/>
        <v>0</v>
      </c>
      <c r="AF385" s="133">
        <f t="shared" si="85"/>
        <v>0</v>
      </c>
    </row>
    <row r="386" spans="1:32" s="96" customFormat="1" x14ac:dyDescent="0.3">
      <c r="A386" s="122">
        <v>54</v>
      </c>
      <c r="B386" s="123" t="s">
        <v>393</v>
      </c>
      <c r="C386" s="124">
        <v>1</v>
      </c>
      <c r="D386" s="124"/>
      <c r="E386" s="125" t="s">
        <v>226</v>
      </c>
      <c r="F386" s="21">
        <v>5</v>
      </c>
      <c r="G386" s="126">
        <v>7</v>
      </c>
      <c r="H386" s="126">
        <v>2</v>
      </c>
      <c r="I386" s="126">
        <f t="shared" si="73"/>
        <v>5</v>
      </c>
      <c r="J386" s="146">
        <v>0</v>
      </c>
      <c r="K386" s="127">
        <f t="shared" si="74"/>
        <v>5</v>
      </c>
      <c r="L386" s="128">
        <v>428</v>
      </c>
      <c r="M386" s="128"/>
      <c r="N386" s="129"/>
      <c r="O386" s="129"/>
      <c r="P386" s="129"/>
      <c r="Q386" s="129"/>
      <c r="R386" s="129">
        <v>5</v>
      </c>
      <c r="S386" s="129"/>
      <c r="T386" s="129"/>
      <c r="U386" s="129"/>
      <c r="V386" s="130">
        <f t="shared" si="75"/>
        <v>2140</v>
      </c>
      <c r="W386" s="130">
        <f t="shared" si="77"/>
        <v>0</v>
      </c>
      <c r="X386" s="130">
        <f t="shared" si="78"/>
        <v>0</v>
      </c>
      <c r="Y386" s="130">
        <f t="shared" si="79"/>
        <v>2140</v>
      </c>
      <c r="Z386" s="130">
        <f t="shared" si="80"/>
        <v>0</v>
      </c>
      <c r="AA386" s="131">
        <f t="shared" si="76"/>
        <v>0</v>
      </c>
      <c r="AB386" s="132">
        <f t="shared" si="81"/>
        <v>0</v>
      </c>
      <c r="AC386" s="133">
        <f t="shared" si="82"/>
        <v>0</v>
      </c>
      <c r="AD386" s="133">
        <f t="shared" si="83"/>
        <v>0</v>
      </c>
      <c r="AE386" s="133">
        <f t="shared" si="84"/>
        <v>0</v>
      </c>
      <c r="AF386" s="133">
        <f t="shared" si="85"/>
        <v>0</v>
      </c>
    </row>
    <row r="387" spans="1:32" s="96" customFormat="1" x14ac:dyDescent="0.3">
      <c r="A387" s="122">
        <v>55</v>
      </c>
      <c r="B387" s="123" t="s">
        <v>394</v>
      </c>
      <c r="C387" s="124">
        <v>1</v>
      </c>
      <c r="D387" s="124" t="s">
        <v>768</v>
      </c>
      <c r="E387" s="125" t="s">
        <v>395</v>
      </c>
      <c r="F387" s="21">
        <v>0</v>
      </c>
      <c r="G387" s="126">
        <v>0</v>
      </c>
      <c r="H387" s="126">
        <v>26</v>
      </c>
      <c r="I387" s="126">
        <f t="shared" si="73"/>
        <v>0</v>
      </c>
      <c r="J387" s="146">
        <v>0</v>
      </c>
      <c r="K387" s="127">
        <f t="shared" si="74"/>
        <v>0</v>
      </c>
      <c r="L387" s="128">
        <v>6.8</v>
      </c>
      <c r="M387" s="128"/>
      <c r="N387" s="129"/>
      <c r="O387" s="129"/>
      <c r="P387" s="129"/>
      <c r="Q387" s="129"/>
      <c r="R387" s="129"/>
      <c r="S387" s="129"/>
      <c r="T387" s="129"/>
      <c r="U387" s="129"/>
      <c r="V387" s="130">
        <f t="shared" si="75"/>
        <v>0</v>
      </c>
      <c r="W387" s="130">
        <f t="shared" si="77"/>
        <v>0</v>
      </c>
      <c r="X387" s="130">
        <f t="shared" si="78"/>
        <v>0</v>
      </c>
      <c r="Y387" s="130">
        <f t="shared" si="79"/>
        <v>0</v>
      </c>
      <c r="Z387" s="130">
        <f t="shared" si="80"/>
        <v>0</v>
      </c>
      <c r="AA387" s="131">
        <f t="shared" si="76"/>
        <v>0</v>
      </c>
      <c r="AB387" s="132">
        <f t="shared" si="81"/>
        <v>0</v>
      </c>
      <c r="AC387" s="133">
        <f t="shared" si="82"/>
        <v>0</v>
      </c>
      <c r="AD387" s="133">
        <f t="shared" si="83"/>
        <v>0</v>
      </c>
      <c r="AE387" s="133">
        <f t="shared" si="84"/>
        <v>0</v>
      </c>
      <c r="AF387" s="133">
        <f t="shared" si="85"/>
        <v>0</v>
      </c>
    </row>
    <row r="388" spans="1:32" s="96" customFormat="1" x14ac:dyDescent="0.3">
      <c r="A388" s="122">
        <v>56</v>
      </c>
      <c r="B388" s="123" t="s">
        <v>396</v>
      </c>
      <c r="C388" s="124">
        <v>1</v>
      </c>
      <c r="D388" s="124" t="s">
        <v>768</v>
      </c>
      <c r="E388" s="125" t="s">
        <v>395</v>
      </c>
      <c r="F388" s="21">
        <v>0</v>
      </c>
      <c r="G388" s="126">
        <v>375</v>
      </c>
      <c r="H388" s="126">
        <v>0</v>
      </c>
      <c r="I388" s="126">
        <f t="shared" si="73"/>
        <v>0</v>
      </c>
      <c r="J388" s="146">
        <v>0</v>
      </c>
      <c r="K388" s="127">
        <f t="shared" si="74"/>
        <v>0</v>
      </c>
      <c r="L388" s="128">
        <v>6.8</v>
      </c>
      <c r="M388" s="128"/>
      <c r="N388" s="129"/>
      <c r="O388" s="129"/>
      <c r="P388" s="129"/>
      <c r="Q388" s="129"/>
      <c r="R388" s="129"/>
      <c r="S388" s="129"/>
      <c r="T388" s="129"/>
      <c r="U388" s="129"/>
      <c r="V388" s="130">
        <f t="shared" si="75"/>
        <v>0</v>
      </c>
      <c r="W388" s="130">
        <f t="shared" si="77"/>
        <v>0</v>
      </c>
      <c r="X388" s="130">
        <f t="shared" si="78"/>
        <v>0</v>
      </c>
      <c r="Y388" s="130">
        <f t="shared" si="79"/>
        <v>0</v>
      </c>
      <c r="Z388" s="130">
        <f t="shared" si="80"/>
        <v>0</v>
      </c>
      <c r="AA388" s="131">
        <f t="shared" si="76"/>
        <v>0</v>
      </c>
      <c r="AB388" s="132">
        <f t="shared" si="81"/>
        <v>0</v>
      </c>
      <c r="AC388" s="133">
        <f t="shared" si="82"/>
        <v>0</v>
      </c>
      <c r="AD388" s="133">
        <f t="shared" si="83"/>
        <v>0</v>
      </c>
      <c r="AE388" s="133">
        <f t="shared" si="84"/>
        <v>0</v>
      </c>
      <c r="AF388" s="133">
        <f t="shared" si="85"/>
        <v>0</v>
      </c>
    </row>
    <row r="389" spans="1:32" s="96" customFormat="1" x14ac:dyDescent="0.3">
      <c r="A389" s="122">
        <v>57</v>
      </c>
      <c r="B389" s="123" t="s">
        <v>397</v>
      </c>
      <c r="C389" s="124">
        <v>1</v>
      </c>
      <c r="D389" s="124" t="s">
        <v>768</v>
      </c>
      <c r="E389" s="125" t="s">
        <v>395</v>
      </c>
      <c r="F389" s="21">
        <v>0</v>
      </c>
      <c r="G389" s="126">
        <v>60</v>
      </c>
      <c r="H389" s="126">
        <v>23</v>
      </c>
      <c r="I389" s="126">
        <f t="shared" si="73"/>
        <v>0</v>
      </c>
      <c r="J389" s="146">
        <v>0</v>
      </c>
      <c r="K389" s="127">
        <f t="shared" si="74"/>
        <v>0</v>
      </c>
      <c r="L389" s="128">
        <v>6.8</v>
      </c>
      <c r="M389" s="128"/>
      <c r="N389" s="129"/>
      <c r="O389" s="129"/>
      <c r="P389" s="129"/>
      <c r="Q389" s="129"/>
      <c r="R389" s="129"/>
      <c r="S389" s="129"/>
      <c r="T389" s="129"/>
      <c r="U389" s="129"/>
      <c r="V389" s="130">
        <f t="shared" si="75"/>
        <v>0</v>
      </c>
      <c r="W389" s="130">
        <f t="shared" si="77"/>
        <v>0</v>
      </c>
      <c r="X389" s="130">
        <f t="shared" si="78"/>
        <v>0</v>
      </c>
      <c r="Y389" s="130">
        <f t="shared" si="79"/>
        <v>0</v>
      </c>
      <c r="Z389" s="130">
        <f t="shared" si="80"/>
        <v>0</v>
      </c>
      <c r="AA389" s="131">
        <f t="shared" si="76"/>
        <v>0</v>
      </c>
      <c r="AB389" s="132">
        <f t="shared" si="81"/>
        <v>0</v>
      </c>
      <c r="AC389" s="133">
        <f t="shared" si="82"/>
        <v>0</v>
      </c>
      <c r="AD389" s="133">
        <f t="shared" si="83"/>
        <v>0</v>
      </c>
      <c r="AE389" s="133">
        <f t="shared" si="84"/>
        <v>0</v>
      </c>
      <c r="AF389" s="133">
        <f t="shared" si="85"/>
        <v>0</v>
      </c>
    </row>
    <row r="390" spans="1:32" s="96" customFormat="1" x14ac:dyDescent="0.3">
      <c r="A390" s="122">
        <v>58</v>
      </c>
      <c r="B390" s="123" t="s">
        <v>398</v>
      </c>
      <c r="C390" s="124">
        <v>1</v>
      </c>
      <c r="D390" s="124" t="s">
        <v>766</v>
      </c>
      <c r="E390" s="125" t="s">
        <v>395</v>
      </c>
      <c r="F390" s="21">
        <v>0</v>
      </c>
      <c r="G390" s="126">
        <v>0</v>
      </c>
      <c r="H390" s="126">
        <v>7</v>
      </c>
      <c r="I390" s="126">
        <f t="shared" si="73"/>
        <v>0</v>
      </c>
      <c r="J390" s="146">
        <v>0</v>
      </c>
      <c r="K390" s="127">
        <f t="shared" si="74"/>
        <v>0</v>
      </c>
      <c r="L390" s="128">
        <v>20.329999999999998</v>
      </c>
      <c r="M390" s="128"/>
      <c r="N390" s="129"/>
      <c r="O390" s="129"/>
      <c r="P390" s="129"/>
      <c r="Q390" s="129"/>
      <c r="R390" s="129"/>
      <c r="S390" s="129"/>
      <c r="T390" s="129"/>
      <c r="U390" s="129"/>
      <c r="V390" s="130">
        <f t="shared" si="75"/>
        <v>0</v>
      </c>
      <c r="W390" s="130">
        <f t="shared" si="77"/>
        <v>0</v>
      </c>
      <c r="X390" s="130">
        <f t="shared" si="78"/>
        <v>0</v>
      </c>
      <c r="Y390" s="130">
        <f t="shared" si="79"/>
        <v>0</v>
      </c>
      <c r="Z390" s="130">
        <f t="shared" si="80"/>
        <v>0</v>
      </c>
      <c r="AA390" s="131">
        <f t="shared" si="76"/>
        <v>0</v>
      </c>
      <c r="AB390" s="132">
        <f t="shared" si="81"/>
        <v>0</v>
      </c>
      <c r="AC390" s="133">
        <f t="shared" si="82"/>
        <v>0</v>
      </c>
      <c r="AD390" s="133">
        <f t="shared" si="83"/>
        <v>0</v>
      </c>
      <c r="AE390" s="133">
        <f t="shared" si="84"/>
        <v>0</v>
      </c>
      <c r="AF390" s="133">
        <f t="shared" si="85"/>
        <v>0</v>
      </c>
    </row>
    <row r="391" spans="1:32" s="96" customFormat="1" x14ac:dyDescent="0.3">
      <c r="A391" s="122">
        <v>59</v>
      </c>
      <c r="B391" s="123" t="s">
        <v>399</v>
      </c>
      <c r="C391" s="124">
        <v>1</v>
      </c>
      <c r="D391" s="124" t="s">
        <v>766</v>
      </c>
      <c r="E391" s="125" t="s">
        <v>395</v>
      </c>
      <c r="F391" s="21">
        <v>0</v>
      </c>
      <c r="G391" s="126">
        <v>100</v>
      </c>
      <c r="H391" s="126">
        <v>60</v>
      </c>
      <c r="I391" s="126">
        <f t="shared" si="73"/>
        <v>0</v>
      </c>
      <c r="J391" s="146">
        <v>0</v>
      </c>
      <c r="K391" s="127">
        <f t="shared" si="74"/>
        <v>0</v>
      </c>
      <c r="L391" s="128">
        <v>20.329999999999998</v>
      </c>
      <c r="M391" s="128"/>
      <c r="N391" s="129"/>
      <c r="O391" s="129"/>
      <c r="P391" s="129"/>
      <c r="Q391" s="129"/>
      <c r="R391" s="129"/>
      <c r="S391" s="129"/>
      <c r="T391" s="129"/>
      <c r="U391" s="129"/>
      <c r="V391" s="130">
        <f t="shared" si="75"/>
        <v>0</v>
      </c>
      <c r="W391" s="130">
        <f t="shared" si="77"/>
        <v>0</v>
      </c>
      <c r="X391" s="130">
        <f t="shared" si="78"/>
        <v>0</v>
      </c>
      <c r="Y391" s="130">
        <f t="shared" si="79"/>
        <v>0</v>
      </c>
      <c r="Z391" s="130">
        <f t="shared" si="80"/>
        <v>0</v>
      </c>
      <c r="AA391" s="131">
        <f t="shared" si="76"/>
        <v>0</v>
      </c>
      <c r="AB391" s="132">
        <f t="shared" si="81"/>
        <v>0</v>
      </c>
      <c r="AC391" s="133">
        <f t="shared" si="82"/>
        <v>0</v>
      </c>
      <c r="AD391" s="133">
        <f t="shared" si="83"/>
        <v>0</v>
      </c>
      <c r="AE391" s="133">
        <f t="shared" si="84"/>
        <v>0</v>
      </c>
      <c r="AF391" s="133">
        <f t="shared" si="85"/>
        <v>0</v>
      </c>
    </row>
    <row r="392" spans="1:32" s="96" customFormat="1" x14ac:dyDescent="0.3">
      <c r="A392" s="122">
        <v>60</v>
      </c>
      <c r="B392" s="123" t="s">
        <v>400</v>
      </c>
      <c r="C392" s="124">
        <v>1</v>
      </c>
      <c r="D392" s="124" t="s">
        <v>766</v>
      </c>
      <c r="E392" s="125" t="s">
        <v>395</v>
      </c>
      <c r="F392" s="21">
        <v>0</v>
      </c>
      <c r="G392" s="126">
        <v>0</v>
      </c>
      <c r="H392" s="126">
        <v>20</v>
      </c>
      <c r="I392" s="126">
        <f t="shared" si="73"/>
        <v>0</v>
      </c>
      <c r="J392" s="146">
        <v>0</v>
      </c>
      <c r="K392" s="127">
        <f t="shared" si="74"/>
        <v>0</v>
      </c>
      <c r="L392" s="128">
        <v>21.4</v>
      </c>
      <c r="M392" s="128"/>
      <c r="N392" s="129"/>
      <c r="O392" s="129"/>
      <c r="P392" s="129"/>
      <c r="Q392" s="129"/>
      <c r="R392" s="129"/>
      <c r="S392" s="129"/>
      <c r="T392" s="129"/>
      <c r="U392" s="129"/>
      <c r="V392" s="130">
        <f t="shared" si="75"/>
        <v>0</v>
      </c>
      <c r="W392" s="130">
        <f t="shared" si="77"/>
        <v>0</v>
      </c>
      <c r="X392" s="130">
        <f t="shared" si="78"/>
        <v>0</v>
      </c>
      <c r="Y392" s="130">
        <f t="shared" si="79"/>
        <v>0</v>
      </c>
      <c r="Z392" s="130">
        <f t="shared" si="80"/>
        <v>0</v>
      </c>
      <c r="AA392" s="131">
        <f t="shared" si="76"/>
        <v>0</v>
      </c>
      <c r="AB392" s="132">
        <f t="shared" si="81"/>
        <v>0</v>
      </c>
      <c r="AC392" s="133">
        <f t="shared" si="82"/>
        <v>0</v>
      </c>
      <c r="AD392" s="133">
        <f t="shared" si="83"/>
        <v>0</v>
      </c>
      <c r="AE392" s="133">
        <f t="shared" si="84"/>
        <v>0</v>
      </c>
      <c r="AF392" s="133">
        <f t="shared" si="85"/>
        <v>0</v>
      </c>
    </row>
    <row r="393" spans="1:32" s="96" customFormat="1" x14ac:dyDescent="0.3">
      <c r="A393" s="122">
        <v>61</v>
      </c>
      <c r="B393" s="123" t="s">
        <v>401</v>
      </c>
      <c r="C393" s="124">
        <v>1</v>
      </c>
      <c r="D393" s="124" t="s">
        <v>768</v>
      </c>
      <c r="E393" s="125" t="s">
        <v>395</v>
      </c>
      <c r="F393" s="21">
        <v>0</v>
      </c>
      <c r="G393" s="126">
        <v>47</v>
      </c>
      <c r="H393" s="126">
        <v>20</v>
      </c>
      <c r="I393" s="126">
        <f t="shared" si="73"/>
        <v>0</v>
      </c>
      <c r="J393" s="146">
        <v>0</v>
      </c>
      <c r="K393" s="127">
        <f t="shared" si="74"/>
        <v>0</v>
      </c>
      <c r="L393" s="128">
        <v>7</v>
      </c>
      <c r="M393" s="128"/>
      <c r="N393" s="129"/>
      <c r="O393" s="129"/>
      <c r="P393" s="129"/>
      <c r="Q393" s="129"/>
      <c r="R393" s="129"/>
      <c r="S393" s="129"/>
      <c r="T393" s="129"/>
      <c r="U393" s="129"/>
      <c r="V393" s="130">
        <f t="shared" si="75"/>
        <v>0</v>
      </c>
      <c r="W393" s="130">
        <f t="shared" si="77"/>
        <v>0</v>
      </c>
      <c r="X393" s="130">
        <f t="shared" si="78"/>
        <v>0</v>
      </c>
      <c r="Y393" s="130">
        <f t="shared" si="79"/>
        <v>0</v>
      </c>
      <c r="Z393" s="130">
        <f t="shared" si="80"/>
        <v>0</v>
      </c>
      <c r="AA393" s="131">
        <f t="shared" si="76"/>
        <v>0</v>
      </c>
      <c r="AB393" s="132">
        <f t="shared" si="81"/>
        <v>0</v>
      </c>
      <c r="AC393" s="133">
        <f t="shared" si="82"/>
        <v>0</v>
      </c>
      <c r="AD393" s="133">
        <f t="shared" si="83"/>
        <v>0</v>
      </c>
      <c r="AE393" s="133">
        <f t="shared" si="84"/>
        <v>0</v>
      </c>
      <c r="AF393" s="133">
        <f t="shared" si="85"/>
        <v>0</v>
      </c>
    </row>
    <row r="394" spans="1:32" s="96" customFormat="1" x14ac:dyDescent="0.3">
      <c r="A394" s="122">
        <v>62</v>
      </c>
      <c r="B394" s="123" t="s">
        <v>402</v>
      </c>
      <c r="C394" s="124">
        <v>1</v>
      </c>
      <c r="D394" s="124" t="s">
        <v>768</v>
      </c>
      <c r="E394" s="125" t="s">
        <v>395</v>
      </c>
      <c r="F394" s="21">
        <v>0</v>
      </c>
      <c r="G394" s="126">
        <v>20</v>
      </c>
      <c r="H394" s="126">
        <v>20</v>
      </c>
      <c r="I394" s="126">
        <f t="shared" si="73"/>
        <v>0</v>
      </c>
      <c r="J394" s="146">
        <v>0</v>
      </c>
      <c r="K394" s="127">
        <f t="shared" si="74"/>
        <v>0</v>
      </c>
      <c r="L394" s="128">
        <v>7</v>
      </c>
      <c r="M394" s="128"/>
      <c r="N394" s="129"/>
      <c r="O394" s="129"/>
      <c r="P394" s="129"/>
      <c r="Q394" s="129"/>
      <c r="R394" s="129"/>
      <c r="S394" s="129"/>
      <c r="T394" s="129"/>
      <c r="U394" s="129"/>
      <c r="V394" s="130">
        <f t="shared" si="75"/>
        <v>0</v>
      </c>
      <c r="W394" s="130">
        <f t="shared" si="77"/>
        <v>0</v>
      </c>
      <c r="X394" s="130">
        <f t="shared" si="78"/>
        <v>0</v>
      </c>
      <c r="Y394" s="130">
        <f t="shared" si="79"/>
        <v>0</v>
      </c>
      <c r="Z394" s="130">
        <f t="shared" si="80"/>
        <v>0</v>
      </c>
      <c r="AA394" s="131">
        <f t="shared" si="76"/>
        <v>0</v>
      </c>
      <c r="AB394" s="132">
        <f t="shared" si="81"/>
        <v>0</v>
      </c>
      <c r="AC394" s="133">
        <f t="shared" si="82"/>
        <v>0</v>
      </c>
      <c r="AD394" s="133">
        <f t="shared" si="83"/>
        <v>0</v>
      </c>
      <c r="AE394" s="133">
        <f t="shared" si="84"/>
        <v>0</v>
      </c>
      <c r="AF394" s="133">
        <f t="shared" si="85"/>
        <v>0</v>
      </c>
    </row>
    <row r="395" spans="1:32" s="96" customFormat="1" x14ac:dyDescent="0.3">
      <c r="A395" s="122">
        <v>63</v>
      </c>
      <c r="B395" s="123" t="s">
        <v>403</v>
      </c>
      <c r="C395" s="124">
        <v>1</v>
      </c>
      <c r="D395" s="124" t="s">
        <v>768</v>
      </c>
      <c r="E395" s="125" t="s">
        <v>395</v>
      </c>
      <c r="F395" s="21">
        <v>0</v>
      </c>
      <c r="G395" s="126">
        <v>17</v>
      </c>
      <c r="H395" s="126">
        <v>0</v>
      </c>
      <c r="I395" s="126">
        <f t="shared" si="73"/>
        <v>0</v>
      </c>
      <c r="J395" s="146">
        <v>0</v>
      </c>
      <c r="K395" s="127">
        <f t="shared" si="74"/>
        <v>0</v>
      </c>
      <c r="L395" s="128">
        <v>7</v>
      </c>
      <c r="M395" s="128"/>
      <c r="N395" s="129"/>
      <c r="O395" s="129"/>
      <c r="P395" s="129"/>
      <c r="Q395" s="129"/>
      <c r="R395" s="129"/>
      <c r="S395" s="129"/>
      <c r="T395" s="129"/>
      <c r="U395" s="129"/>
      <c r="V395" s="130">
        <f t="shared" si="75"/>
        <v>0</v>
      </c>
      <c r="W395" s="130">
        <f t="shared" si="77"/>
        <v>0</v>
      </c>
      <c r="X395" s="130">
        <f t="shared" si="78"/>
        <v>0</v>
      </c>
      <c r="Y395" s="130">
        <f t="shared" si="79"/>
        <v>0</v>
      </c>
      <c r="Z395" s="130">
        <f t="shared" si="80"/>
        <v>0</v>
      </c>
      <c r="AA395" s="131">
        <f t="shared" si="76"/>
        <v>0</v>
      </c>
      <c r="AB395" s="132">
        <f t="shared" si="81"/>
        <v>0</v>
      </c>
      <c r="AC395" s="133">
        <f t="shared" si="82"/>
        <v>0</v>
      </c>
      <c r="AD395" s="133">
        <f t="shared" si="83"/>
        <v>0</v>
      </c>
      <c r="AE395" s="133">
        <f t="shared" si="84"/>
        <v>0</v>
      </c>
      <c r="AF395" s="133">
        <f t="shared" si="85"/>
        <v>0</v>
      </c>
    </row>
    <row r="396" spans="1:32" s="96" customFormat="1" x14ac:dyDescent="0.3">
      <c r="A396" s="122">
        <v>64</v>
      </c>
      <c r="B396" s="123" t="s">
        <v>404</v>
      </c>
      <c r="C396" s="124">
        <v>1</v>
      </c>
      <c r="D396" s="124" t="s">
        <v>768</v>
      </c>
      <c r="E396" s="125" t="s">
        <v>395</v>
      </c>
      <c r="F396" s="21">
        <v>0</v>
      </c>
      <c r="G396" s="126">
        <v>30</v>
      </c>
      <c r="H396" s="126">
        <v>0</v>
      </c>
      <c r="I396" s="126">
        <f t="shared" ref="I396:I459" si="86">(N396+P396+R396+T396)</f>
        <v>0</v>
      </c>
      <c r="J396" s="146">
        <v>0</v>
      </c>
      <c r="K396" s="127">
        <f t="shared" ref="K396:K459" si="87">I396-J396</f>
        <v>0</v>
      </c>
      <c r="L396" s="128">
        <v>2.8</v>
      </c>
      <c r="M396" s="128"/>
      <c r="N396" s="129"/>
      <c r="O396" s="129"/>
      <c r="P396" s="129"/>
      <c r="Q396" s="129"/>
      <c r="R396" s="129"/>
      <c r="S396" s="129"/>
      <c r="T396" s="129"/>
      <c r="U396" s="129"/>
      <c r="V396" s="130">
        <f t="shared" ref="V396:V459" si="88">W396+X396+Y396+Z396</f>
        <v>0</v>
      </c>
      <c r="W396" s="130">
        <f t="shared" si="77"/>
        <v>0</v>
      </c>
      <c r="X396" s="130">
        <f t="shared" si="78"/>
        <v>0</v>
      </c>
      <c r="Y396" s="130">
        <f t="shared" si="79"/>
        <v>0</v>
      </c>
      <c r="Z396" s="130">
        <f t="shared" si="80"/>
        <v>0</v>
      </c>
      <c r="AA396" s="131">
        <f t="shared" ref="AA396:AA459" si="89">O396+Q396+S396+U396</f>
        <v>0</v>
      </c>
      <c r="AB396" s="132">
        <f t="shared" si="81"/>
        <v>0</v>
      </c>
      <c r="AC396" s="133">
        <f t="shared" si="82"/>
        <v>0</v>
      </c>
      <c r="AD396" s="133">
        <f t="shared" si="83"/>
        <v>0</v>
      </c>
      <c r="AE396" s="133">
        <f t="shared" si="84"/>
        <v>0</v>
      </c>
      <c r="AF396" s="133">
        <f t="shared" si="85"/>
        <v>0</v>
      </c>
    </row>
    <row r="397" spans="1:32" s="96" customFormat="1" x14ac:dyDescent="0.3">
      <c r="A397" s="122">
        <v>65</v>
      </c>
      <c r="B397" s="123" t="s">
        <v>405</v>
      </c>
      <c r="C397" s="124">
        <v>1</v>
      </c>
      <c r="D397" s="124" t="s">
        <v>768</v>
      </c>
      <c r="E397" s="125" t="s">
        <v>395</v>
      </c>
      <c r="F397" s="21">
        <v>50</v>
      </c>
      <c r="G397" s="126">
        <v>120</v>
      </c>
      <c r="H397" s="126">
        <v>0</v>
      </c>
      <c r="I397" s="126">
        <f t="shared" si="86"/>
        <v>0</v>
      </c>
      <c r="J397" s="146">
        <v>0</v>
      </c>
      <c r="K397" s="127">
        <f t="shared" si="87"/>
        <v>0</v>
      </c>
      <c r="L397" s="128">
        <v>2.8</v>
      </c>
      <c r="M397" s="128"/>
      <c r="N397" s="129"/>
      <c r="O397" s="129"/>
      <c r="P397" s="129"/>
      <c r="Q397" s="129"/>
      <c r="R397" s="129"/>
      <c r="S397" s="129"/>
      <c r="T397" s="129"/>
      <c r="U397" s="129"/>
      <c r="V397" s="130">
        <f t="shared" si="88"/>
        <v>0</v>
      </c>
      <c r="W397" s="130">
        <f t="shared" ref="W397:W460" si="90">N397*L397</f>
        <v>0</v>
      </c>
      <c r="X397" s="130">
        <f t="shared" ref="X397:X460" si="91">P397*L397</f>
        <v>0</v>
      </c>
      <c r="Y397" s="130">
        <f t="shared" ref="Y397:Y460" si="92">R397*L397</f>
        <v>0</v>
      </c>
      <c r="Z397" s="130">
        <f t="shared" ref="Z397:Z460" si="93">T397*L397</f>
        <v>0</v>
      </c>
      <c r="AA397" s="131">
        <f t="shared" si="89"/>
        <v>0</v>
      </c>
      <c r="AB397" s="132">
        <f t="shared" ref="AB397:AB460" si="94">AA397*L397</f>
        <v>0</v>
      </c>
      <c r="AC397" s="133">
        <f t="shared" ref="AC397:AC460" si="95">O397*L397</f>
        <v>0</v>
      </c>
      <c r="AD397" s="133">
        <f t="shared" ref="AD397:AD460" si="96">Q397*L397</f>
        <v>0</v>
      </c>
      <c r="AE397" s="133">
        <f t="shared" ref="AE397:AE460" si="97">S397*L397</f>
        <v>0</v>
      </c>
      <c r="AF397" s="133">
        <f t="shared" ref="AF397:AF460" si="98">U397*L397</f>
        <v>0</v>
      </c>
    </row>
    <row r="398" spans="1:32" s="96" customFormat="1" x14ac:dyDescent="0.3">
      <c r="A398" s="122">
        <v>66</v>
      </c>
      <c r="B398" s="123" t="s">
        <v>406</v>
      </c>
      <c r="C398" s="124">
        <v>1</v>
      </c>
      <c r="D398" s="124" t="s">
        <v>768</v>
      </c>
      <c r="E398" s="125" t="s">
        <v>395</v>
      </c>
      <c r="F398" s="21">
        <v>0</v>
      </c>
      <c r="G398" s="126">
        <v>30</v>
      </c>
      <c r="H398" s="126">
        <v>35</v>
      </c>
      <c r="I398" s="126">
        <f t="shared" si="86"/>
        <v>0</v>
      </c>
      <c r="J398" s="146">
        <v>0</v>
      </c>
      <c r="K398" s="127">
        <f t="shared" si="87"/>
        <v>0</v>
      </c>
      <c r="L398" s="128">
        <v>2.8</v>
      </c>
      <c r="M398" s="128"/>
      <c r="N398" s="129"/>
      <c r="O398" s="129"/>
      <c r="P398" s="129"/>
      <c r="Q398" s="129"/>
      <c r="R398" s="129"/>
      <c r="S398" s="129"/>
      <c r="T398" s="129"/>
      <c r="U398" s="129"/>
      <c r="V398" s="130">
        <f t="shared" si="88"/>
        <v>0</v>
      </c>
      <c r="W398" s="130">
        <f t="shared" si="90"/>
        <v>0</v>
      </c>
      <c r="X398" s="130">
        <f t="shared" si="91"/>
        <v>0</v>
      </c>
      <c r="Y398" s="130">
        <f t="shared" si="92"/>
        <v>0</v>
      </c>
      <c r="Z398" s="130">
        <f t="shared" si="93"/>
        <v>0</v>
      </c>
      <c r="AA398" s="131">
        <f t="shared" si="89"/>
        <v>0</v>
      </c>
      <c r="AB398" s="132">
        <f t="shared" si="94"/>
        <v>0</v>
      </c>
      <c r="AC398" s="133">
        <f t="shared" si="95"/>
        <v>0</v>
      </c>
      <c r="AD398" s="133">
        <f t="shared" si="96"/>
        <v>0</v>
      </c>
      <c r="AE398" s="133">
        <f t="shared" si="97"/>
        <v>0</v>
      </c>
      <c r="AF398" s="133">
        <f t="shared" si="98"/>
        <v>0</v>
      </c>
    </row>
    <row r="399" spans="1:32" s="96" customFormat="1" x14ac:dyDescent="0.3">
      <c r="A399" s="122">
        <v>67</v>
      </c>
      <c r="B399" s="123" t="s">
        <v>407</v>
      </c>
      <c r="C399" s="124">
        <v>1</v>
      </c>
      <c r="D399" s="124" t="s">
        <v>768</v>
      </c>
      <c r="E399" s="125" t="s">
        <v>395</v>
      </c>
      <c r="F399" s="21">
        <v>50</v>
      </c>
      <c r="G399" s="126">
        <v>30</v>
      </c>
      <c r="H399" s="126">
        <v>0</v>
      </c>
      <c r="I399" s="126">
        <f t="shared" si="86"/>
        <v>0</v>
      </c>
      <c r="J399" s="146">
        <v>0</v>
      </c>
      <c r="K399" s="127">
        <f t="shared" si="87"/>
        <v>0</v>
      </c>
      <c r="L399" s="128">
        <v>2.8</v>
      </c>
      <c r="M399" s="128"/>
      <c r="N399" s="129"/>
      <c r="O399" s="129"/>
      <c r="P399" s="129"/>
      <c r="Q399" s="129"/>
      <c r="R399" s="129"/>
      <c r="S399" s="129"/>
      <c r="T399" s="129"/>
      <c r="U399" s="129"/>
      <c r="V399" s="130">
        <f t="shared" si="88"/>
        <v>0</v>
      </c>
      <c r="W399" s="130">
        <f t="shared" si="90"/>
        <v>0</v>
      </c>
      <c r="X399" s="130">
        <f t="shared" si="91"/>
        <v>0</v>
      </c>
      <c r="Y399" s="130">
        <f t="shared" si="92"/>
        <v>0</v>
      </c>
      <c r="Z399" s="130">
        <f t="shared" si="93"/>
        <v>0</v>
      </c>
      <c r="AA399" s="131">
        <f t="shared" si="89"/>
        <v>0</v>
      </c>
      <c r="AB399" s="132">
        <f t="shared" si="94"/>
        <v>0</v>
      </c>
      <c r="AC399" s="133">
        <f t="shared" si="95"/>
        <v>0</v>
      </c>
      <c r="AD399" s="133">
        <f t="shared" si="96"/>
        <v>0</v>
      </c>
      <c r="AE399" s="133">
        <f t="shared" si="97"/>
        <v>0</v>
      </c>
      <c r="AF399" s="133">
        <f t="shared" si="98"/>
        <v>0</v>
      </c>
    </row>
    <row r="400" spans="1:32" s="96" customFormat="1" x14ac:dyDescent="0.3">
      <c r="A400" s="122">
        <v>68</v>
      </c>
      <c r="B400" s="123" t="s">
        <v>408</v>
      </c>
      <c r="C400" s="124">
        <v>1</v>
      </c>
      <c r="D400" s="124" t="s">
        <v>768</v>
      </c>
      <c r="E400" s="125" t="s">
        <v>395</v>
      </c>
      <c r="F400" s="21">
        <v>1000</v>
      </c>
      <c r="G400" s="126">
        <v>200</v>
      </c>
      <c r="H400" s="126">
        <v>0</v>
      </c>
      <c r="I400" s="126">
        <f t="shared" si="86"/>
        <v>0</v>
      </c>
      <c r="J400" s="146">
        <v>0</v>
      </c>
      <c r="K400" s="127">
        <f t="shared" si="87"/>
        <v>0</v>
      </c>
      <c r="L400" s="128">
        <v>2.8</v>
      </c>
      <c r="M400" s="128"/>
      <c r="N400" s="129"/>
      <c r="O400" s="129"/>
      <c r="P400" s="129"/>
      <c r="Q400" s="129"/>
      <c r="R400" s="129"/>
      <c r="S400" s="129"/>
      <c r="T400" s="129"/>
      <c r="U400" s="129"/>
      <c r="V400" s="130">
        <f t="shared" si="88"/>
        <v>0</v>
      </c>
      <c r="W400" s="130">
        <f t="shared" si="90"/>
        <v>0</v>
      </c>
      <c r="X400" s="130">
        <f t="shared" si="91"/>
        <v>0</v>
      </c>
      <c r="Y400" s="130">
        <f t="shared" si="92"/>
        <v>0</v>
      </c>
      <c r="Z400" s="130">
        <f t="shared" si="93"/>
        <v>0</v>
      </c>
      <c r="AA400" s="131">
        <f t="shared" si="89"/>
        <v>0</v>
      </c>
      <c r="AB400" s="132">
        <f t="shared" si="94"/>
        <v>0</v>
      </c>
      <c r="AC400" s="133">
        <f t="shared" si="95"/>
        <v>0</v>
      </c>
      <c r="AD400" s="133">
        <f t="shared" si="96"/>
        <v>0</v>
      </c>
      <c r="AE400" s="133">
        <f t="shared" si="97"/>
        <v>0</v>
      </c>
      <c r="AF400" s="133">
        <f t="shared" si="98"/>
        <v>0</v>
      </c>
    </row>
    <row r="401" spans="1:32" s="96" customFormat="1" x14ac:dyDescent="0.3">
      <c r="A401" s="122">
        <v>69</v>
      </c>
      <c r="B401" s="123" t="s">
        <v>409</v>
      </c>
      <c r="C401" s="124">
        <v>1</v>
      </c>
      <c r="D401" s="124" t="s">
        <v>768</v>
      </c>
      <c r="E401" s="125" t="s">
        <v>395</v>
      </c>
      <c r="F401" s="21">
        <v>100</v>
      </c>
      <c r="G401" s="126">
        <v>40</v>
      </c>
      <c r="H401" s="126">
        <v>0</v>
      </c>
      <c r="I401" s="126">
        <f t="shared" si="86"/>
        <v>20</v>
      </c>
      <c r="J401" s="146">
        <v>0</v>
      </c>
      <c r="K401" s="127">
        <f t="shared" si="87"/>
        <v>20</v>
      </c>
      <c r="L401" s="128">
        <v>2.8</v>
      </c>
      <c r="M401" s="128"/>
      <c r="N401" s="129">
        <v>20</v>
      </c>
      <c r="O401" s="129"/>
      <c r="P401" s="129"/>
      <c r="Q401" s="129"/>
      <c r="R401" s="129"/>
      <c r="S401" s="129"/>
      <c r="T401" s="129"/>
      <c r="U401" s="129"/>
      <c r="V401" s="130">
        <f t="shared" si="88"/>
        <v>56</v>
      </c>
      <c r="W401" s="130">
        <f t="shared" si="90"/>
        <v>56</v>
      </c>
      <c r="X401" s="130">
        <f t="shared" si="91"/>
        <v>0</v>
      </c>
      <c r="Y401" s="130">
        <f t="shared" si="92"/>
        <v>0</v>
      </c>
      <c r="Z401" s="130">
        <f t="shared" si="93"/>
        <v>0</v>
      </c>
      <c r="AA401" s="131">
        <f t="shared" si="89"/>
        <v>0</v>
      </c>
      <c r="AB401" s="132">
        <f t="shared" si="94"/>
        <v>0</v>
      </c>
      <c r="AC401" s="133">
        <f t="shared" si="95"/>
        <v>0</v>
      </c>
      <c r="AD401" s="133">
        <f t="shared" si="96"/>
        <v>0</v>
      </c>
      <c r="AE401" s="133">
        <f t="shared" si="97"/>
        <v>0</v>
      </c>
      <c r="AF401" s="133">
        <f t="shared" si="98"/>
        <v>0</v>
      </c>
    </row>
    <row r="402" spans="1:32" s="96" customFormat="1" x14ac:dyDescent="0.3">
      <c r="A402" s="122">
        <v>70</v>
      </c>
      <c r="B402" s="123" t="s">
        <v>410</v>
      </c>
      <c r="C402" s="124">
        <v>1</v>
      </c>
      <c r="D402" s="124" t="s">
        <v>769</v>
      </c>
      <c r="E402" s="125" t="s">
        <v>395</v>
      </c>
      <c r="F402" s="21">
        <v>0</v>
      </c>
      <c r="G402" s="126">
        <v>210</v>
      </c>
      <c r="H402" s="126">
        <v>0</v>
      </c>
      <c r="I402" s="126">
        <f t="shared" si="86"/>
        <v>0</v>
      </c>
      <c r="J402" s="146">
        <v>0</v>
      </c>
      <c r="K402" s="127">
        <f t="shared" si="87"/>
        <v>0</v>
      </c>
      <c r="L402" s="128">
        <v>6</v>
      </c>
      <c r="M402" s="128"/>
      <c r="N402" s="129"/>
      <c r="O402" s="129"/>
      <c r="P402" s="129"/>
      <c r="Q402" s="129"/>
      <c r="R402" s="129"/>
      <c r="S402" s="129"/>
      <c r="T402" s="129"/>
      <c r="U402" s="129"/>
      <c r="V402" s="130">
        <f t="shared" si="88"/>
        <v>0</v>
      </c>
      <c r="W402" s="130">
        <f t="shared" si="90"/>
        <v>0</v>
      </c>
      <c r="X402" s="130">
        <f t="shared" si="91"/>
        <v>0</v>
      </c>
      <c r="Y402" s="130">
        <f t="shared" si="92"/>
        <v>0</v>
      </c>
      <c r="Z402" s="130">
        <f t="shared" si="93"/>
        <v>0</v>
      </c>
      <c r="AA402" s="131">
        <f t="shared" si="89"/>
        <v>0</v>
      </c>
      <c r="AB402" s="132">
        <f t="shared" si="94"/>
        <v>0</v>
      </c>
      <c r="AC402" s="133">
        <f t="shared" si="95"/>
        <v>0</v>
      </c>
      <c r="AD402" s="133">
        <f t="shared" si="96"/>
        <v>0</v>
      </c>
      <c r="AE402" s="133">
        <f t="shared" si="97"/>
        <v>0</v>
      </c>
      <c r="AF402" s="133">
        <f t="shared" si="98"/>
        <v>0</v>
      </c>
    </row>
    <row r="403" spans="1:32" s="96" customFormat="1" x14ac:dyDescent="0.3">
      <c r="A403" s="122">
        <v>71</v>
      </c>
      <c r="B403" s="123" t="s">
        <v>411</v>
      </c>
      <c r="C403" s="124">
        <v>1</v>
      </c>
      <c r="D403" s="124" t="s">
        <v>769</v>
      </c>
      <c r="E403" s="125" t="s">
        <v>395</v>
      </c>
      <c r="F403" s="21">
        <v>0</v>
      </c>
      <c r="G403" s="126">
        <v>40</v>
      </c>
      <c r="H403" s="126">
        <v>10</v>
      </c>
      <c r="I403" s="126">
        <f t="shared" si="86"/>
        <v>30</v>
      </c>
      <c r="J403" s="146">
        <v>0</v>
      </c>
      <c r="K403" s="127">
        <f t="shared" si="87"/>
        <v>30</v>
      </c>
      <c r="L403" s="128">
        <v>13.5</v>
      </c>
      <c r="M403" s="128"/>
      <c r="N403" s="129"/>
      <c r="O403" s="129"/>
      <c r="P403" s="129"/>
      <c r="Q403" s="129"/>
      <c r="R403" s="129">
        <v>30</v>
      </c>
      <c r="S403" s="129"/>
      <c r="T403" s="129"/>
      <c r="U403" s="129"/>
      <c r="V403" s="130">
        <f t="shared" si="88"/>
        <v>405</v>
      </c>
      <c r="W403" s="130">
        <f t="shared" si="90"/>
        <v>0</v>
      </c>
      <c r="X403" s="130">
        <f t="shared" si="91"/>
        <v>0</v>
      </c>
      <c r="Y403" s="130">
        <f t="shared" si="92"/>
        <v>405</v>
      </c>
      <c r="Z403" s="130">
        <f t="shared" si="93"/>
        <v>0</v>
      </c>
      <c r="AA403" s="131">
        <f t="shared" si="89"/>
        <v>0</v>
      </c>
      <c r="AB403" s="132">
        <f t="shared" si="94"/>
        <v>0</v>
      </c>
      <c r="AC403" s="133">
        <f t="shared" si="95"/>
        <v>0</v>
      </c>
      <c r="AD403" s="133">
        <f t="shared" si="96"/>
        <v>0</v>
      </c>
      <c r="AE403" s="133">
        <f t="shared" si="97"/>
        <v>0</v>
      </c>
      <c r="AF403" s="133">
        <f t="shared" si="98"/>
        <v>0</v>
      </c>
    </row>
    <row r="404" spans="1:32" s="96" customFormat="1" x14ac:dyDescent="0.3">
      <c r="A404" s="122">
        <v>72</v>
      </c>
      <c r="B404" s="123" t="s">
        <v>412</v>
      </c>
      <c r="C404" s="124">
        <v>24</v>
      </c>
      <c r="D404" s="124" t="s">
        <v>770</v>
      </c>
      <c r="E404" s="125" t="s">
        <v>24</v>
      </c>
      <c r="F404" s="21">
        <v>0</v>
      </c>
      <c r="G404" s="126">
        <v>4</v>
      </c>
      <c r="H404" s="126">
        <v>3</v>
      </c>
      <c r="I404" s="126">
        <f t="shared" si="86"/>
        <v>10</v>
      </c>
      <c r="J404" s="146">
        <v>0</v>
      </c>
      <c r="K404" s="127">
        <f t="shared" si="87"/>
        <v>10</v>
      </c>
      <c r="L404" s="128">
        <v>321</v>
      </c>
      <c r="M404" s="128"/>
      <c r="N404" s="129"/>
      <c r="O404" s="129"/>
      <c r="P404" s="129">
        <v>5</v>
      </c>
      <c r="Q404" s="129"/>
      <c r="R404" s="129"/>
      <c r="S404" s="129"/>
      <c r="T404" s="129">
        <v>5</v>
      </c>
      <c r="U404" s="129"/>
      <c r="V404" s="130">
        <f t="shared" si="88"/>
        <v>3210</v>
      </c>
      <c r="W404" s="130">
        <f t="shared" si="90"/>
        <v>0</v>
      </c>
      <c r="X404" s="130">
        <f t="shared" si="91"/>
        <v>1605</v>
      </c>
      <c r="Y404" s="130">
        <f t="shared" si="92"/>
        <v>0</v>
      </c>
      <c r="Z404" s="130">
        <f t="shared" si="93"/>
        <v>1605</v>
      </c>
      <c r="AA404" s="131">
        <f t="shared" si="89"/>
        <v>0</v>
      </c>
      <c r="AB404" s="132">
        <f t="shared" si="94"/>
        <v>0</v>
      </c>
      <c r="AC404" s="133">
        <f t="shared" si="95"/>
        <v>0</v>
      </c>
      <c r="AD404" s="133">
        <f t="shared" si="96"/>
        <v>0</v>
      </c>
      <c r="AE404" s="133">
        <f t="shared" si="97"/>
        <v>0</v>
      </c>
      <c r="AF404" s="133">
        <f t="shared" si="98"/>
        <v>0</v>
      </c>
    </row>
    <row r="405" spans="1:32" s="96" customFormat="1" x14ac:dyDescent="0.3">
      <c r="A405" s="122">
        <v>73</v>
      </c>
      <c r="B405" s="123" t="s">
        <v>414</v>
      </c>
      <c r="C405" s="124"/>
      <c r="D405" s="124" t="s">
        <v>770</v>
      </c>
      <c r="E405" s="125" t="s">
        <v>24</v>
      </c>
      <c r="F405" s="21">
        <v>35</v>
      </c>
      <c r="G405" s="126">
        <v>13</v>
      </c>
      <c r="H405" s="126">
        <v>11</v>
      </c>
      <c r="I405" s="126">
        <f t="shared" si="86"/>
        <v>20</v>
      </c>
      <c r="J405" s="146">
        <v>0</v>
      </c>
      <c r="K405" s="127">
        <f t="shared" si="87"/>
        <v>20</v>
      </c>
      <c r="L405" s="128">
        <v>154.08000000000001</v>
      </c>
      <c r="M405" s="128"/>
      <c r="N405" s="129">
        <v>5</v>
      </c>
      <c r="O405" s="129"/>
      <c r="P405" s="129">
        <v>5</v>
      </c>
      <c r="Q405" s="129"/>
      <c r="R405" s="129">
        <v>5</v>
      </c>
      <c r="S405" s="129"/>
      <c r="T405" s="129">
        <v>5</v>
      </c>
      <c r="U405" s="129"/>
      <c r="V405" s="130">
        <f t="shared" si="88"/>
        <v>3081.6000000000004</v>
      </c>
      <c r="W405" s="130">
        <f t="shared" si="90"/>
        <v>770.40000000000009</v>
      </c>
      <c r="X405" s="130">
        <f t="shared" si="91"/>
        <v>770.40000000000009</v>
      </c>
      <c r="Y405" s="130">
        <f t="shared" si="92"/>
        <v>770.40000000000009</v>
      </c>
      <c r="Z405" s="130">
        <f t="shared" si="93"/>
        <v>770.40000000000009</v>
      </c>
      <c r="AA405" s="131">
        <f t="shared" si="89"/>
        <v>0</v>
      </c>
      <c r="AB405" s="132">
        <f t="shared" si="94"/>
        <v>0</v>
      </c>
      <c r="AC405" s="133">
        <f t="shared" si="95"/>
        <v>0</v>
      </c>
      <c r="AD405" s="133">
        <f t="shared" si="96"/>
        <v>0</v>
      </c>
      <c r="AE405" s="133">
        <f t="shared" si="97"/>
        <v>0</v>
      </c>
      <c r="AF405" s="133">
        <f t="shared" si="98"/>
        <v>0</v>
      </c>
    </row>
    <row r="406" spans="1:32" s="96" customFormat="1" x14ac:dyDescent="0.3">
      <c r="A406" s="122">
        <v>74</v>
      </c>
      <c r="B406" s="123" t="s">
        <v>415</v>
      </c>
      <c r="C406" s="124">
        <v>24</v>
      </c>
      <c r="D406" s="124" t="s">
        <v>770</v>
      </c>
      <c r="E406" s="125" t="s">
        <v>24</v>
      </c>
      <c r="F406" s="21">
        <v>20</v>
      </c>
      <c r="G406" s="126">
        <v>11</v>
      </c>
      <c r="H406" s="126">
        <v>12</v>
      </c>
      <c r="I406" s="126">
        <f t="shared" si="86"/>
        <v>20</v>
      </c>
      <c r="J406" s="146">
        <v>0</v>
      </c>
      <c r="K406" s="127">
        <f t="shared" si="87"/>
        <v>20</v>
      </c>
      <c r="L406" s="128">
        <v>267.5</v>
      </c>
      <c r="M406" s="128"/>
      <c r="N406" s="129"/>
      <c r="O406" s="129"/>
      <c r="P406" s="129">
        <v>10</v>
      </c>
      <c r="Q406" s="129"/>
      <c r="R406" s="129"/>
      <c r="S406" s="129"/>
      <c r="T406" s="129">
        <v>10</v>
      </c>
      <c r="U406" s="129"/>
      <c r="V406" s="130">
        <f t="shared" si="88"/>
        <v>5350</v>
      </c>
      <c r="W406" s="130">
        <f t="shared" si="90"/>
        <v>0</v>
      </c>
      <c r="X406" s="130">
        <f t="shared" si="91"/>
        <v>2675</v>
      </c>
      <c r="Y406" s="130">
        <f t="shared" si="92"/>
        <v>0</v>
      </c>
      <c r="Z406" s="130">
        <f t="shared" si="93"/>
        <v>2675</v>
      </c>
      <c r="AA406" s="131">
        <f t="shared" si="89"/>
        <v>0</v>
      </c>
      <c r="AB406" s="132">
        <f t="shared" si="94"/>
        <v>0</v>
      </c>
      <c r="AC406" s="133">
        <f t="shared" si="95"/>
        <v>0</v>
      </c>
      <c r="AD406" s="133">
        <f t="shared" si="96"/>
        <v>0</v>
      </c>
      <c r="AE406" s="133">
        <f t="shared" si="97"/>
        <v>0</v>
      </c>
      <c r="AF406" s="133">
        <f t="shared" si="98"/>
        <v>0</v>
      </c>
    </row>
    <row r="407" spans="1:32" s="96" customFormat="1" x14ac:dyDescent="0.3">
      <c r="A407" s="122">
        <v>75</v>
      </c>
      <c r="B407" s="123" t="s">
        <v>416</v>
      </c>
      <c r="C407" s="124"/>
      <c r="D407" s="124" t="s">
        <v>770</v>
      </c>
      <c r="E407" s="125" t="s">
        <v>24</v>
      </c>
      <c r="F407" s="21">
        <v>0</v>
      </c>
      <c r="G407" s="126">
        <v>1</v>
      </c>
      <c r="H407" s="126">
        <v>0</v>
      </c>
      <c r="I407" s="126">
        <f t="shared" si="86"/>
        <v>2</v>
      </c>
      <c r="J407" s="146">
        <v>0</v>
      </c>
      <c r="K407" s="127">
        <f t="shared" si="87"/>
        <v>2</v>
      </c>
      <c r="L407" s="128">
        <v>1177</v>
      </c>
      <c r="M407" s="128"/>
      <c r="N407" s="129">
        <v>2</v>
      </c>
      <c r="O407" s="129"/>
      <c r="P407" s="129"/>
      <c r="Q407" s="129"/>
      <c r="R407" s="129"/>
      <c r="S407" s="129"/>
      <c r="T407" s="129"/>
      <c r="U407" s="129"/>
      <c r="V407" s="130">
        <f t="shared" si="88"/>
        <v>2354</v>
      </c>
      <c r="W407" s="130">
        <f t="shared" si="90"/>
        <v>2354</v>
      </c>
      <c r="X407" s="130">
        <f t="shared" si="91"/>
        <v>0</v>
      </c>
      <c r="Y407" s="130">
        <f t="shared" si="92"/>
        <v>0</v>
      </c>
      <c r="Z407" s="130">
        <f t="shared" si="93"/>
        <v>0</v>
      </c>
      <c r="AA407" s="131">
        <f t="shared" si="89"/>
        <v>0</v>
      </c>
      <c r="AB407" s="132">
        <f t="shared" si="94"/>
        <v>0</v>
      </c>
      <c r="AC407" s="133">
        <f t="shared" si="95"/>
        <v>0</v>
      </c>
      <c r="AD407" s="133">
        <f t="shared" si="96"/>
        <v>0</v>
      </c>
      <c r="AE407" s="133">
        <f t="shared" si="97"/>
        <v>0</v>
      </c>
      <c r="AF407" s="133">
        <f t="shared" si="98"/>
        <v>0</v>
      </c>
    </row>
    <row r="408" spans="1:32" s="96" customFormat="1" x14ac:dyDescent="0.3">
      <c r="A408" s="122">
        <v>76</v>
      </c>
      <c r="B408" s="123" t="s">
        <v>417</v>
      </c>
      <c r="C408" s="124">
        <v>10</v>
      </c>
      <c r="D408" s="124" t="s">
        <v>770</v>
      </c>
      <c r="E408" s="125" t="s">
        <v>24</v>
      </c>
      <c r="F408" s="21">
        <v>2</v>
      </c>
      <c r="G408" s="126">
        <v>4</v>
      </c>
      <c r="H408" s="126">
        <v>3</v>
      </c>
      <c r="I408" s="126">
        <f t="shared" si="86"/>
        <v>3</v>
      </c>
      <c r="J408" s="146">
        <v>0</v>
      </c>
      <c r="K408" s="127">
        <f t="shared" si="87"/>
        <v>3</v>
      </c>
      <c r="L408" s="128">
        <v>984.4</v>
      </c>
      <c r="M408" s="128"/>
      <c r="N408" s="129"/>
      <c r="O408" s="129"/>
      <c r="P408" s="129"/>
      <c r="Q408" s="129"/>
      <c r="R408" s="129">
        <v>3</v>
      </c>
      <c r="S408" s="129"/>
      <c r="T408" s="129"/>
      <c r="U408" s="129"/>
      <c r="V408" s="130">
        <f t="shared" si="88"/>
        <v>2953.2</v>
      </c>
      <c r="W408" s="130">
        <f t="shared" si="90"/>
        <v>0</v>
      </c>
      <c r="X408" s="130">
        <f t="shared" si="91"/>
        <v>0</v>
      </c>
      <c r="Y408" s="130">
        <f t="shared" si="92"/>
        <v>2953.2</v>
      </c>
      <c r="Z408" s="130">
        <f t="shared" si="93"/>
        <v>0</v>
      </c>
      <c r="AA408" s="131">
        <f t="shared" si="89"/>
        <v>0</v>
      </c>
      <c r="AB408" s="132">
        <f t="shared" si="94"/>
        <v>0</v>
      </c>
      <c r="AC408" s="133">
        <f t="shared" si="95"/>
        <v>0</v>
      </c>
      <c r="AD408" s="133">
        <f t="shared" si="96"/>
        <v>0</v>
      </c>
      <c r="AE408" s="133">
        <f t="shared" si="97"/>
        <v>0</v>
      </c>
      <c r="AF408" s="133">
        <f t="shared" si="98"/>
        <v>0</v>
      </c>
    </row>
    <row r="409" spans="1:32" s="96" customFormat="1" x14ac:dyDescent="0.3">
      <c r="A409" s="122">
        <v>77</v>
      </c>
      <c r="B409" s="123" t="s">
        <v>418</v>
      </c>
      <c r="C409" s="124">
        <v>10</v>
      </c>
      <c r="D409" s="124" t="s">
        <v>770</v>
      </c>
      <c r="E409" s="125" t="s">
        <v>24</v>
      </c>
      <c r="F409" s="21">
        <v>3</v>
      </c>
      <c r="G409" s="126">
        <v>3</v>
      </c>
      <c r="H409" s="126">
        <v>1</v>
      </c>
      <c r="I409" s="126">
        <f t="shared" si="86"/>
        <v>1</v>
      </c>
      <c r="J409" s="146">
        <v>0</v>
      </c>
      <c r="K409" s="127">
        <f t="shared" si="87"/>
        <v>1</v>
      </c>
      <c r="L409" s="128">
        <v>1637.1</v>
      </c>
      <c r="M409" s="128"/>
      <c r="N409" s="129"/>
      <c r="O409" s="129"/>
      <c r="P409" s="129"/>
      <c r="Q409" s="129"/>
      <c r="R409" s="129">
        <v>1</v>
      </c>
      <c r="S409" s="129"/>
      <c r="T409" s="129"/>
      <c r="U409" s="129"/>
      <c r="V409" s="130">
        <f t="shared" si="88"/>
        <v>1637.1</v>
      </c>
      <c r="W409" s="130">
        <f t="shared" si="90"/>
        <v>0</v>
      </c>
      <c r="X409" s="130">
        <f t="shared" si="91"/>
        <v>0</v>
      </c>
      <c r="Y409" s="130">
        <f t="shared" si="92"/>
        <v>1637.1</v>
      </c>
      <c r="Z409" s="130">
        <f t="shared" si="93"/>
        <v>0</v>
      </c>
      <c r="AA409" s="131">
        <f t="shared" si="89"/>
        <v>0</v>
      </c>
      <c r="AB409" s="132">
        <f t="shared" si="94"/>
        <v>0</v>
      </c>
      <c r="AC409" s="133">
        <f t="shared" si="95"/>
        <v>0</v>
      </c>
      <c r="AD409" s="133">
        <f t="shared" si="96"/>
        <v>0</v>
      </c>
      <c r="AE409" s="133">
        <f t="shared" si="97"/>
        <v>0</v>
      </c>
      <c r="AF409" s="133">
        <f t="shared" si="98"/>
        <v>0</v>
      </c>
    </row>
    <row r="410" spans="1:32" s="96" customFormat="1" x14ac:dyDescent="0.3">
      <c r="A410" s="122">
        <v>78</v>
      </c>
      <c r="B410" s="123" t="s">
        <v>419</v>
      </c>
      <c r="C410" s="124">
        <v>1</v>
      </c>
      <c r="D410" s="124" t="s">
        <v>771</v>
      </c>
      <c r="E410" s="125" t="s">
        <v>24</v>
      </c>
      <c r="F410" s="21">
        <v>90</v>
      </c>
      <c r="G410" s="126">
        <v>61</v>
      </c>
      <c r="H410" s="126">
        <v>64</v>
      </c>
      <c r="I410" s="126">
        <f t="shared" si="86"/>
        <v>90</v>
      </c>
      <c r="J410" s="146">
        <v>0</v>
      </c>
      <c r="K410" s="127">
        <f t="shared" si="87"/>
        <v>90</v>
      </c>
      <c r="L410" s="128">
        <v>118</v>
      </c>
      <c r="M410" s="128"/>
      <c r="N410" s="129">
        <v>30</v>
      </c>
      <c r="O410" s="129"/>
      <c r="P410" s="129">
        <v>30</v>
      </c>
      <c r="Q410" s="129"/>
      <c r="R410" s="129">
        <v>30</v>
      </c>
      <c r="S410" s="129"/>
      <c r="T410" s="129"/>
      <c r="U410" s="129"/>
      <c r="V410" s="130">
        <f t="shared" si="88"/>
        <v>10620</v>
      </c>
      <c r="W410" s="130">
        <f t="shared" si="90"/>
        <v>3540</v>
      </c>
      <c r="X410" s="130">
        <f t="shared" si="91"/>
        <v>3540</v>
      </c>
      <c r="Y410" s="130">
        <f t="shared" si="92"/>
        <v>3540</v>
      </c>
      <c r="Z410" s="130">
        <f t="shared" si="93"/>
        <v>0</v>
      </c>
      <c r="AA410" s="131">
        <f t="shared" si="89"/>
        <v>0</v>
      </c>
      <c r="AB410" s="132">
        <f t="shared" si="94"/>
        <v>0</v>
      </c>
      <c r="AC410" s="133">
        <f t="shared" si="95"/>
        <v>0</v>
      </c>
      <c r="AD410" s="133">
        <f t="shared" si="96"/>
        <v>0</v>
      </c>
      <c r="AE410" s="133">
        <f t="shared" si="97"/>
        <v>0</v>
      </c>
      <c r="AF410" s="133">
        <f t="shared" si="98"/>
        <v>0</v>
      </c>
    </row>
    <row r="411" spans="1:32" s="96" customFormat="1" x14ac:dyDescent="0.3">
      <c r="A411" s="122">
        <v>79</v>
      </c>
      <c r="B411" s="123" t="s">
        <v>420</v>
      </c>
      <c r="C411" s="124">
        <v>50</v>
      </c>
      <c r="D411" s="124" t="s">
        <v>771</v>
      </c>
      <c r="E411" s="125" t="s">
        <v>24</v>
      </c>
      <c r="F411" s="21">
        <v>5</v>
      </c>
      <c r="G411" s="126">
        <v>2</v>
      </c>
      <c r="H411" s="126">
        <v>1</v>
      </c>
      <c r="I411" s="126">
        <f t="shared" si="86"/>
        <v>4</v>
      </c>
      <c r="J411" s="146">
        <v>0</v>
      </c>
      <c r="K411" s="127">
        <f t="shared" si="87"/>
        <v>4</v>
      </c>
      <c r="L411" s="128">
        <v>2150</v>
      </c>
      <c r="M411" s="128"/>
      <c r="N411" s="129">
        <v>2</v>
      </c>
      <c r="O411" s="129"/>
      <c r="P411" s="129"/>
      <c r="Q411" s="129"/>
      <c r="R411" s="129">
        <v>2</v>
      </c>
      <c r="S411" s="129"/>
      <c r="T411" s="129"/>
      <c r="U411" s="129"/>
      <c r="V411" s="130">
        <f t="shared" si="88"/>
        <v>8600</v>
      </c>
      <c r="W411" s="130">
        <f t="shared" si="90"/>
        <v>4300</v>
      </c>
      <c r="X411" s="130">
        <f t="shared" si="91"/>
        <v>0</v>
      </c>
      <c r="Y411" s="130">
        <f t="shared" si="92"/>
        <v>4300</v>
      </c>
      <c r="Z411" s="130">
        <f t="shared" si="93"/>
        <v>0</v>
      </c>
      <c r="AA411" s="131">
        <f t="shared" si="89"/>
        <v>0</v>
      </c>
      <c r="AB411" s="132">
        <f t="shared" si="94"/>
        <v>0</v>
      </c>
      <c r="AC411" s="133">
        <f t="shared" si="95"/>
        <v>0</v>
      </c>
      <c r="AD411" s="133">
        <f t="shared" si="96"/>
        <v>0</v>
      </c>
      <c r="AE411" s="133">
        <f t="shared" si="97"/>
        <v>0</v>
      </c>
      <c r="AF411" s="133">
        <f t="shared" si="98"/>
        <v>0</v>
      </c>
    </row>
    <row r="412" spans="1:32" s="96" customFormat="1" x14ac:dyDescent="0.3">
      <c r="A412" s="122">
        <v>80</v>
      </c>
      <c r="B412" s="123" t="s">
        <v>421</v>
      </c>
      <c r="C412" s="124"/>
      <c r="D412" s="124" t="s">
        <v>770</v>
      </c>
      <c r="E412" s="125" t="s">
        <v>24</v>
      </c>
      <c r="F412" s="21">
        <v>0</v>
      </c>
      <c r="G412" s="126">
        <v>6</v>
      </c>
      <c r="H412" s="126">
        <v>6</v>
      </c>
      <c r="I412" s="126">
        <f t="shared" si="86"/>
        <v>10</v>
      </c>
      <c r="J412" s="146">
        <v>0</v>
      </c>
      <c r="K412" s="127">
        <f t="shared" si="87"/>
        <v>10</v>
      </c>
      <c r="L412" s="128">
        <v>1872.5</v>
      </c>
      <c r="M412" s="128"/>
      <c r="N412" s="129">
        <v>5</v>
      </c>
      <c r="O412" s="129"/>
      <c r="P412" s="129"/>
      <c r="Q412" s="129"/>
      <c r="R412" s="129">
        <v>5</v>
      </c>
      <c r="S412" s="129"/>
      <c r="T412" s="129"/>
      <c r="U412" s="129"/>
      <c r="V412" s="130">
        <f t="shared" si="88"/>
        <v>18725</v>
      </c>
      <c r="W412" s="130">
        <f t="shared" si="90"/>
        <v>9362.5</v>
      </c>
      <c r="X412" s="130">
        <f t="shared" si="91"/>
        <v>0</v>
      </c>
      <c r="Y412" s="130">
        <f t="shared" si="92"/>
        <v>9362.5</v>
      </c>
      <c r="Z412" s="130">
        <f t="shared" si="93"/>
        <v>0</v>
      </c>
      <c r="AA412" s="131">
        <f t="shared" si="89"/>
        <v>0</v>
      </c>
      <c r="AB412" s="132">
        <f t="shared" si="94"/>
        <v>0</v>
      </c>
      <c r="AC412" s="133">
        <f t="shared" si="95"/>
        <v>0</v>
      </c>
      <c r="AD412" s="133">
        <f t="shared" si="96"/>
        <v>0</v>
      </c>
      <c r="AE412" s="133">
        <f t="shared" si="97"/>
        <v>0</v>
      </c>
      <c r="AF412" s="133">
        <f t="shared" si="98"/>
        <v>0</v>
      </c>
    </row>
    <row r="413" spans="1:32" s="96" customFormat="1" x14ac:dyDescent="0.3">
      <c r="A413" s="122">
        <v>81</v>
      </c>
      <c r="B413" s="123" t="s">
        <v>422</v>
      </c>
      <c r="C413" s="124">
        <v>25</v>
      </c>
      <c r="D413" s="124" t="s">
        <v>772</v>
      </c>
      <c r="E413" s="125" t="s">
        <v>24</v>
      </c>
      <c r="F413" s="21">
        <v>5</v>
      </c>
      <c r="G413" s="126">
        <v>3</v>
      </c>
      <c r="H413" s="126">
        <v>2</v>
      </c>
      <c r="I413" s="126">
        <f t="shared" si="86"/>
        <v>4</v>
      </c>
      <c r="J413" s="146">
        <v>0</v>
      </c>
      <c r="K413" s="127">
        <f t="shared" si="87"/>
        <v>4</v>
      </c>
      <c r="L413" s="128">
        <v>4825</v>
      </c>
      <c r="M413" s="128"/>
      <c r="N413" s="129">
        <v>2</v>
      </c>
      <c r="O413" s="129"/>
      <c r="P413" s="129"/>
      <c r="Q413" s="129"/>
      <c r="R413" s="129">
        <v>2</v>
      </c>
      <c r="S413" s="129"/>
      <c r="T413" s="129"/>
      <c r="U413" s="129"/>
      <c r="V413" s="130">
        <f t="shared" si="88"/>
        <v>19300</v>
      </c>
      <c r="W413" s="130">
        <f t="shared" si="90"/>
        <v>9650</v>
      </c>
      <c r="X413" s="130">
        <f t="shared" si="91"/>
        <v>0</v>
      </c>
      <c r="Y413" s="130">
        <f t="shared" si="92"/>
        <v>9650</v>
      </c>
      <c r="Z413" s="130">
        <f t="shared" si="93"/>
        <v>0</v>
      </c>
      <c r="AA413" s="131">
        <f t="shared" si="89"/>
        <v>0</v>
      </c>
      <c r="AB413" s="132">
        <f t="shared" si="94"/>
        <v>0</v>
      </c>
      <c r="AC413" s="133">
        <f t="shared" si="95"/>
        <v>0</v>
      </c>
      <c r="AD413" s="133">
        <f t="shared" si="96"/>
        <v>0</v>
      </c>
      <c r="AE413" s="133">
        <f t="shared" si="97"/>
        <v>0</v>
      </c>
      <c r="AF413" s="133">
        <f t="shared" si="98"/>
        <v>0</v>
      </c>
    </row>
    <row r="414" spans="1:32" s="96" customFormat="1" x14ac:dyDescent="0.3">
      <c r="A414" s="122">
        <v>82</v>
      </c>
      <c r="B414" s="123" t="s">
        <v>423</v>
      </c>
      <c r="C414" s="124">
        <v>1</v>
      </c>
      <c r="D414" s="124" t="s">
        <v>771</v>
      </c>
      <c r="E414" s="125" t="s">
        <v>413</v>
      </c>
      <c r="F414" s="21">
        <v>10</v>
      </c>
      <c r="G414" s="126">
        <v>21</v>
      </c>
      <c r="H414" s="126">
        <v>22</v>
      </c>
      <c r="I414" s="126">
        <f t="shared" si="86"/>
        <v>30</v>
      </c>
      <c r="J414" s="146">
        <v>0</v>
      </c>
      <c r="K414" s="127">
        <f t="shared" si="87"/>
        <v>30</v>
      </c>
      <c r="L414" s="128">
        <v>534</v>
      </c>
      <c r="M414" s="128"/>
      <c r="N414" s="129">
        <v>10</v>
      </c>
      <c r="O414" s="129"/>
      <c r="P414" s="129">
        <v>10</v>
      </c>
      <c r="Q414" s="129"/>
      <c r="R414" s="129">
        <v>10</v>
      </c>
      <c r="S414" s="129"/>
      <c r="T414" s="129"/>
      <c r="U414" s="129"/>
      <c r="V414" s="130">
        <f t="shared" si="88"/>
        <v>16020</v>
      </c>
      <c r="W414" s="130">
        <f t="shared" si="90"/>
        <v>5340</v>
      </c>
      <c r="X414" s="130">
        <f t="shared" si="91"/>
        <v>5340</v>
      </c>
      <c r="Y414" s="130">
        <f t="shared" si="92"/>
        <v>5340</v>
      </c>
      <c r="Z414" s="130">
        <f t="shared" si="93"/>
        <v>0</v>
      </c>
      <c r="AA414" s="131">
        <f t="shared" si="89"/>
        <v>0</v>
      </c>
      <c r="AB414" s="132">
        <f t="shared" si="94"/>
        <v>0</v>
      </c>
      <c r="AC414" s="133">
        <f t="shared" si="95"/>
        <v>0</v>
      </c>
      <c r="AD414" s="133">
        <f t="shared" si="96"/>
        <v>0</v>
      </c>
      <c r="AE414" s="133">
        <f t="shared" si="97"/>
        <v>0</v>
      </c>
      <c r="AF414" s="133">
        <f t="shared" si="98"/>
        <v>0</v>
      </c>
    </row>
    <row r="415" spans="1:32" s="96" customFormat="1" x14ac:dyDescent="0.3">
      <c r="A415" s="122">
        <v>83</v>
      </c>
      <c r="B415" s="123" t="s">
        <v>424</v>
      </c>
      <c r="C415" s="124">
        <v>1</v>
      </c>
      <c r="D415" s="124" t="s">
        <v>771</v>
      </c>
      <c r="E415" s="125" t="s">
        <v>413</v>
      </c>
      <c r="F415" s="21">
        <v>10</v>
      </c>
      <c r="G415" s="126">
        <v>6</v>
      </c>
      <c r="H415" s="126">
        <v>7</v>
      </c>
      <c r="I415" s="126">
        <f t="shared" si="86"/>
        <v>20</v>
      </c>
      <c r="J415" s="146">
        <v>0</v>
      </c>
      <c r="K415" s="127">
        <f t="shared" si="87"/>
        <v>20</v>
      </c>
      <c r="L415" s="128">
        <v>724</v>
      </c>
      <c r="M415" s="128"/>
      <c r="N415" s="129">
        <v>10</v>
      </c>
      <c r="O415" s="129"/>
      <c r="P415" s="129"/>
      <c r="Q415" s="129"/>
      <c r="R415" s="129">
        <v>10</v>
      </c>
      <c r="S415" s="129"/>
      <c r="T415" s="129"/>
      <c r="U415" s="129"/>
      <c r="V415" s="130">
        <f t="shared" si="88"/>
        <v>14480</v>
      </c>
      <c r="W415" s="130">
        <f t="shared" si="90"/>
        <v>7240</v>
      </c>
      <c r="X415" s="130">
        <f t="shared" si="91"/>
        <v>0</v>
      </c>
      <c r="Y415" s="130">
        <f t="shared" si="92"/>
        <v>7240</v>
      </c>
      <c r="Z415" s="130">
        <f t="shared" si="93"/>
        <v>0</v>
      </c>
      <c r="AA415" s="131">
        <f t="shared" si="89"/>
        <v>0</v>
      </c>
      <c r="AB415" s="132">
        <f t="shared" si="94"/>
        <v>0</v>
      </c>
      <c r="AC415" s="133">
        <f t="shared" si="95"/>
        <v>0</v>
      </c>
      <c r="AD415" s="133">
        <f t="shared" si="96"/>
        <v>0</v>
      </c>
      <c r="AE415" s="133">
        <f t="shared" si="97"/>
        <v>0</v>
      </c>
      <c r="AF415" s="133">
        <f t="shared" si="98"/>
        <v>0</v>
      </c>
    </row>
    <row r="416" spans="1:32" s="96" customFormat="1" x14ac:dyDescent="0.3">
      <c r="A416" s="122">
        <v>84</v>
      </c>
      <c r="B416" s="123" t="s">
        <v>425</v>
      </c>
      <c r="C416" s="124">
        <v>1</v>
      </c>
      <c r="D416" s="124" t="s">
        <v>771</v>
      </c>
      <c r="E416" s="125" t="s">
        <v>413</v>
      </c>
      <c r="F416" s="21">
        <v>5</v>
      </c>
      <c r="G416" s="126">
        <v>8</v>
      </c>
      <c r="H416" s="126">
        <v>9</v>
      </c>
      <c r="I416" s="126">
        <f t="shared" si="86"/>
        <v>15</v>
      </c>
      <c r="J416" s="146">
        <v>0</v>
      </c>
      <c r="K416" s="127">
        <f t="shared" si="87"/>
        <v>15</v>
      </c>
      <c r="L416" s="128">
        <v>907</v>
      </c>
      <c r="M416" s="128"/>
      <c r="N416" s="129">
        <v>10</v>
      </c>
      <c r="O416" s="129"/>
      <c r="P416" s="129"/>
      <c r="Q416" s="129"/>
      <c r="R416" s="129">
        <v>5</v>
      </c>
      <c r="S416" s="129"/>
      <c r="T416" s="129"/>
      <c r="U416" s="129"/>
      <c r="V416" s="130">
        <f t="shared" si="88"/>
        <v>13605</v>
      </c>
      <c r="W416" s="130">
        <f t="shared" si="90"/>
        <v>9070</v>
      </c>
      <c r="X416" s="130">
        <f t="shared" si="91"/>
        <v>0</v>
      </c>
      <c r="Y416" s="130">
        <f t="shared" si="92"/>
        <v>4535</v>
      </c>
      <c r="Z416" s="130">
        <f t="shared" si="93"/>
        <v>0</v>
      </c>
      <c r="AA416" s="131">
        <f t="shared" si="89"/>
        <v>0</v>
      </c>
      <c r="AB416" s="132">
        <f t="shared" si="94"/>
        <v>0</v>
      </c>
      <c r="AC416" s="133">
        <f t="shared" si="95"/>
        <v>0</v>
      </c>
      <c r="AD416" s="133">
        <f t="shared" si="96"/>
        <v>0</v>
      </c>
      <c r="AE416" s="133">
        <f t="shared" si="97"/>
        <v>0</v>
      </c>
      <c r="AF416" s="133">
        <f t="shared" si="98"/>
        <v>0</v>
      </c>
    </row>
    <row r="417" spans="1:32" s="96" customFormat="1" x14ac:dyDescent="0.3">
      <c r="A417" s="122">
        <v>85</v>
      </c>
      <c r="B417" s="123" t="s">
        <v>426</v>
      </c>
      <c r="C417" s="124">
        <v>1</v>
      </c>
      <c r="D417" s="124" t="s">
        <v>771</v>
      </c>
      <c r="E417" s="125" t="s">
        <v>413</v>
      </c>
      <c r="F417" s="21">
        <v>5</v>
      </c>
      <c r="G417" s="126">
        <v>3</v>
      </c>
      <c r="H417" s="126">
        <v>3</v>
      </c>
      <c r="I417" s="126">
        <f t="shared" si="86"/>
        <v>5</v>
      </c>
      <c r="J417" s="146">
        <v>0</v>
      </c>
      <c r="K417" s="127">
        <f t="shared" si="87"/>
        <v>5</v>
      </c>
      <c r="L417" s="128">
        <v>1270</v>
      </c>
      <c r="M417" s="128"/>
      <c r="N417" s="129"/>
      <c r="O417" s="129"/>
      <c r="P417" s="129">
        <v>5</v>
      </c>
      <c r="Q417" s="129"/>
      <c r="R417" s="129"/>
      <c r="S417" s="129"/>
      <c r="T417" s="129"/>
      <c r="U417" s="129"/>
      <c r="V417" s="130">
        <f t="shared" si="88"/>
        <v>6350</v>
      </c>
      <c r="W417" s="130">
        <f t="shared" si="90"/>
        <v>0</v>
      </c>
      <c r="X417" s="130">
        <f t="shared" si="91"/>
        <v>6350</v>
      </c>
      <c r="Y417" s="130">
        <f t="shared" si="92"/>
        <v>0</v>
      </c>
      <c r="Z417" s="130">
        <f t="shared" si="93"/>
        <v>0</v>
      </c>
      <c r="AA417" s="131">
        <f t="shared" si="89"/>
        <v>0</v>
      </c>
      <c r="AB417" s="132">
        <f t="shared" si="94"/>
        <v>0</v>
      </c>
      <c r="AC417" s="133">
        <f t="shared" si="95"/>
        <v>0</v>
      </c>
      <c r="AD417" s="133">
        <f t="shared" si="96"/>
        <v>0</v>
      </c>
      <c r="AE417" s="133">
        <f t="shared" si="97"/>
        <v>0</v>
      </c>
      <c r="AF417" s="133">
        <f t="shared" si="98"/>
        <v>0</v>
      </c>
    </row>
    <row r="418" spans="1:32" s="96" customFormat="1" x14ac:dyDescent="0.3">
      <c r="A418" s="122">
        <v>86</v>
      </c>
      <c r="B418" s="123" t="s">
        <v>427</v>
      </c>
      <c r="C418" s="124">
        <v>1</v>
      </c>
      <c r="D418" s="124" t="s">
        <v>771</v>
      </c>
      <c r="E418" s="125" t="s">
        <v>413</v>
      </c>
      <c r="F418" s="21">
        <v>0</v>
      </c>
      <c r="G418" s="126">
        <v>1</v>
      </c>
      <c r="H418" s="126">
        <v>1</v>
      </c>
      <c r="I418" s="126">
        <f t="shared" si="86"/>
        <v>2</v>
      </c>
      <c r="J418" s="146">
        <v>0</v>
      </c>
      <c r="K418" s="127">
        <f t="shared" si="87"/>
        <v>2</v>
      </c>
      <c r="L418" s="128">
        <v>1905</v>
      </c>
      <c r="M418" s="128"/>
      <c r="N418" s="129">
        <v>1</v>
      </c>
      <c r="O418" s="129"/>
      <c r="P418" s="129"/>
      <c r="Q418" s="129"/>
      <c r="R418" s="129">
        <v>1</v>
      </c>
      <c r="S418" s="129"/>
      <c r="T418" s="129"/>
      <c r="U418" s="129"/>
      <c r="V418" s="130">
        <f t="shared" si="88"/>
        <v>3810</v>
      </c>
      <c r="W418" s="130">
        <f t="shared" si="90"/>
        <v>1905</v>
      </c>
      <c r="X418" s="130">
        <f t="shared" si="91"/>
        <v>0</v>
      </c>
      <c r="Y418" s="130">
        <f t="shared" si="92"/>
        <v>1905</v>
      </c>
      <c r="Z418" s="130">
        <f t="shared" si="93"/>
        <v>0</v>
      </c>
      <c r="AA418" s="131">
        <f t="shared" si="89"/>
        <v>0</v>
      </c>
      <c r="AB418" s="132">
        <f t="shared" si="94"/>
        <v>0</v>
      </c>
      <c r="AC418" s="133">
        <f t="shared" si="95"/>
        <v>0</v>
      </c>
      <c r="AD418" s="133">
        <f t="shared" si="96"/>
        <v>0</v>
      </c>
      <c r="AE418" s="133">
        <f t="shared" si="97"/>
        <v>0</v>
      </c>
      <c r="AF418" s="133">
        <f t="shared" si="98"/>
        <v>0</v>
      </c>
    </row>
    <row r="419" spans="1:32" s="96" customFormat="1" x14ac:dyDescent="0.3">
      <c r="A419" s="122">
        <v>87</v>
      </c>
      <c r="B419" s="123" t="s">
        <v>428</v>
      </c>
      <c r="C419" s="124">
        <v>1</v>
      </c>
      <c r="D419" s="124" t="s">
        <v>771</v>
      </c>
      <c r="E419" s="125" t="s">
        <v>413</v>
      </c>
      <c r="F419" s="21">
        <v>0</v>
      </c>
      <c r="G419" s="126">
        <v>0</v>
      </c>
      <c r="H419" s="126">
        <v>0</v>
      </c>
      <c r="I419" s="126">
        <f t="shared" si="86"/>
        <v>0</v>
      </c>
      <c r="J419" s="146">
        <v>0</v>
      </c>
      <c r="K419" s="127">
        <f t="shared" si="87"/>
        <v>0</v>
      </c>
      <c r="L419" s="128">
        <v>4596</v>
      </c>
      <c r="M419" s="128"/>
      <c r="N419" s="129"/>
      <c r="O419" s="129"/>
      <c r="P419" s="129"/>
      <c r="Q419" s="129"/>
      <c r="R419" s="129"/>
      <c r="S419" s="129"/>
      <c r="T419" s="129"/>
      <c r="U419" s="129"/>
      <c r="V419" s="130">
        <f t="shared" si="88"/>
        <v>0</v>
      </c>
      <c r="W419" s="130">
        <f t="shared" si="90"/>
        <v>0</v>
      </c>
      <c r="X419" s="130">
        <f t="shared" si="91"/>
        <v>0</v>
      </c>
      <c r="Y419" s="130">
        <f t="shared" si="92"/>
        <v>0</v>
      </c>
      <c r="Z419" s="130">
        <f t="shared" si="93"/>
        <v>0</v>
      </c>
      <c r="AA419" s="131">
        <f t="shared" si="89"/>
        <v>0</v>
      </c>
      <c r="AB419" s="132">
        <f t="shared" si="94"/>
        <v>0</v>
      </c>
      <c r="AC419" s="133">
        <f t="shared" si="95"/>
        <v>0</v>
      </c>
      <c r="AD419" s="133">
        <f t="shared" si="96"/>
        <v>0</v>
      </c>
      <c r="AE419" s="133">
        <f t="shared" si="97"/>
        <v>0</v>
      </c>
      <c r="AF419" s="133">
        <f t="shared" si="98"/>
        <v>0</v>
      </c>
    </row>
    <row r="420" spans="1:32" s="96" customFormat="1" x14ac:dyDescent="0.3">
      <c r="A420" s="122">
        <v>88</v>
      </c>
      <c r="B420" s="123" t="s">
        <v>429</v>
      </c>
      <c r="C420" s="124">
        <v>1</v>
      </c>
      <c r="D420" s="124" t="s">
        <v>764</v>
      </c>
      <c r="E420" s="125" t="s">
        <v>247</v>
      </c>
      <c r="F420" s="21">
        <v>0</v>
      </c>
      <c r="G420" s="126">
        <v>0</v>
      </c>
      <c r="H420" s="126">
        <v>0</v>
      </c>
      <c r="I420" s="126">
        <f t="shared" si="86"/>
        <v>0</v>
      </c>
      <c r="J420" s="146">
        <v>0</v>
      </c>
      <c r="K420" s="127">
        <f t="shared" si="87"/>
        <v>0</v>
      </c>
      <c r="L420" s="128">
        <v>300</v>
      </c>
      <c r="M420" s="128"/>
      <c r="N420" s="129"/>
      <c r="O420" s="129"/>
      <c r="P420" s="129"/>
      <c r="Q420" s="129"/>
      <c r="R420" s="129"/>
      <c r="S420" s="129"/>
      <c r="T420" s="129"/>
      <c r="U420" s="129"/>
      <c r="V420" s="130">
        <f t="shared" si="88"/>
        <v>0</v>
      </c>
      <c r="W420" s="130">
        <f t="shared" si="90"/>
        <v>0</v>
      </c>
      <c r="X420" s="130">
        <f t="shared" si="91"/>
        <v>0</v>
      </c>
      <c r="Y420" s="130">
        <f t="shared" si="92"/>
        <v>0</v>
      </c>
      <c r="Z420" s="130">
        <f t="shared" si="93"/>
        <v>0</v>
      </c>
      <c r="AA420" s="131">
        <f t="shared" si="89"/>
        <v>0</v>
      </c>
      <c r="AB420" s="132">
        <f t="shared" si="94"/>
        <v>0</v>
      </c>
      <c r="AC420" s="133">
        <f t="shared" si="95"/>
        <v>0</v>
      </c>
      <c r="AD420" s="133">
        <f t="shared" si="96"/>
        <v>0</v>
      </c>
      <c r="AE420" s="133">
        <f t="shared" si="97"/>
        <v>0</v>
      </c>
      <c r="AF420" s="133">
        <f t="shared" si="98"/>
        <v>0</v>
      </c>
    </row>
    <row r="421" spans="1:32" s="96" customFormat="1" x14ac:dyDescent="0.3">
      <c r="A421" s="122">
        <v>89</v>
      </c>
      <c r="B421" s="123" t="s">
        <v>430</v>
      </c>
      <c r="C421" s="124">
        <v>1</v>
      </c>
      <c r="D421" s="124" t="s">
        <v>764</v>
      </c>
      <c r="E421" s="125" t="s">
        <v>247</v>
      </c>
      <c r="F421" s="21">
        <v>0</v>
      </c>
      <c r="G421" s="126">
        <v>0</v>
      </c>
      <c r="H421" s="126">
        <v>0</v>
      </c>
      <c r="I421" s="126">
        <f t="shared" si="86"/>
        <v>0</v>
      </c>
      <c r="J421" s="146">
        <v>0</v>
      </c>
      <c r="K421" s="127">
        <f t="shared" si="87"/>
        <v>0</v>
      </c>
      <c r="L421" s="128">
        <v>300</v>
      </c>
      <c r="M421" s="128"/>
      <c r="N421" s="129"/>
      <c r="O421" s="129"/>
      <c r="P421" s="129"/>
      <c r="Q421" s="129"/>
      <c r="R421" s="129"/>
      <c r="S421" s="129"/>
      <c r="T421" s="129"/>
      <c r="U421" s="129"/>
      <c r="V421" s="130">
        <f t="shared" si="88"/>
        <v>0</v>
      </c>
      <c r="W421" s="130">
        <f t="shared" si="90"/>
        <v>0</v>
      </c>
      <c r="X421" s="130">
        <f t="shared" si="91"/>
        <v>0</v>
      </c>
      <c r="Y421" s="130">
        <f t="shared" si="92"/>
        <v>0</v>
      </c>
      <c r="Z421" s="130">
        <f t="shared" si="93"/>
        <v>0</v>
      </c>
      <c r="AA421" s="131">
        <f t="shared" si="89"/>
        <v>0</v>
      </c>
      <c r="AB421" s="132">
        <f t="shared" si="94"/>
        <v>0</v>
      </c>
      <c r="AC421" s="133">
        <f t="shared" si="95"/>
        <v>0</v>
      </c>
      <c r="AD421" s="133">
        <f t="shared" si="96"/>
        <v>0</v>
      </c>
      <c r="AE421" s="133">
        <f t="shared" si="97"/>
        <v>0</v>
      </c>
      <c r="AF421" s="133">
        <f t="shared" si="98"/>
        <v>0</v>
      </c>
    </row>
    <row r="422" spans="1:32" s="96" customFormat="1" x14ac:dyDescent="0.3">
      <c r="A422" s="122">
        <v>90</v>
      </c>
      <c r="B422" s="123" t="s">
        <v>431</v>
      </c>
      <c r="C422" s="124">
        <v>1</v>
      </c>
      <c r="D422" s="124" t="s">
        <v>764</v>
      </c>
      <c r="E422" s="125" t="s">
        <v>247</v>
      </c>
      <c r="F422" s="21">
        <v>0</v>
      </c>
      <c r="G422" s="126">
        <v>0</v>
      </c>
      <c r="H422" s="126">
        <v>0</v>
      </c>
      <c r="I422" s="126">
        <f t="shared" si="86"/>
        <v>0</v>
      </c>
      <c r="J422" s="146">
        <v>0</v>
      </c>
      <c r="K422" s="127">
        <f t="shared" si="87"/>
        <v>0</v>
      </c>
      <c r="L422" s="128">
        <v>300</v>
      </c>
      <c r="M422" s="128"/>
      <c r="N422" s="129"/>
      <c r="O422" s="129"/>
      <c r="P422" s="129"/>
      <c r="Q422" s="129"/>
      <c r="R422" s="129"/>
      <c r="S422" s="129"/>
      <c r="T422" s="129"/>
      <c r="U422" s="129"/>
      <c r="V422" s="130">
        <f t="shared" si="88"/>
        <v>0</v>
      </c>
      <c r="W422" s="130">
        <f t="shared" si="90"/>
        <v>0</v>
      </c>
      <c r="X422" s="130">
        <f t="shared" si="91"/>
        <v>0</v>
      </c>
      <c r="Y422" s="130">
        <f t="shared" si="92"/>
        <v>0</v>
      </c>
      <c r="Z422" s="130">
        <f t="shared" si="93"/>
        <v>0</v>
      </c>
      <c r="AA422" s="131">
        <f t="shared" si="89"/>
        <v>0</v>
      </c>
      <c r="AB422" s="132">
        <f t="shared" si="94"/>
        <v>0</v>
      </c>
      <c r="AC422" s="133">
        <f t="shared" si="95"/>
        <v>0</v>
      </c>
      <c r="AD422" s="133">
        <f t="shared" si="96"/>
        <v>0</v>
      </c>
      <c r="AE422" s="133">
        <f t="shared" si="97"/>
        <v>0</v>
      </c>
      <c r="AF422" s="133">
        <f t="shared" si="98"/>
        <v>0</v>
      </c>
    </row>
    <row r="423" spans="1:32" s="96" customFormat="1" x14ac:dyDescent="0.3">
      <c r="A423" s="97">
        <v>91</v>
      </c>
      <c r="B423" s="123" t="s">
        <v>432</v>
      </c>
      <c r="C423" s="124">
        <v>1</v>
      </c>
      <c r="D423" s="124" t="s">
        <v>773</v>
      </c>
      <c r="E423" s="125" t="s">
        <v>358</v>
      </c>
      <c r="F423" s="21">
        <v>0</v>
      </c>
      <c r="G423" s="126">
        <v>0</v>
      </c>
      <c r="H423" s="126">
        <v>0</v>
      </c>
      <c r="I423" s="126">
        <f t="shared" si="86"/>
        <v>0</v>
      </c>
      <c r="J423" s="146">
        <v>0</v>
      </c>
      <c r="K423" s="127">
        <f t="shared" si="87"/>
        <v>0</v>
      </c>
      <c r="L423" s="128">
        <v>24</v>
      </c>
      <c r="M423" s="128"/>
      <c r="N423" s="129"/>
      <c r="O423" s="129"/>
      <c r="P423" s="129"/>
      <c r="Q423" s="129"/>
      <c r="R423" s="129"/>
      <c r="S423" s="129"/>
      <c r="T423" s="129"/>
      <c r="U423" s="129"/>
      <c r="V423" s="130">
        <f t="shared" si="88"/>
        <v>0</v>
      </c>
      <c r="W423" s="130">
        <f t="shared" si="90"/>
        <v>0</v>
      </c>
      <c r="X423" s="130">
        <f t="shared" si="91"/>
        <v>0</v>
      </c>
      <c r="Y423" s="130">
        <f t="shared" si="92"/>
        <v>0</v>
      </c>
      <c r="Z423" s="130">
        <f t="shared" si="93"/>
        <v>0</v>
      </c>
      <c r="AA423" s="131">
        <f t="shared" si="89"/>
        <v>0</v>
      </c>
      <c r="AB423" s="132">
        <f t="shared" si="94"/>
        <v>0</v>
      </c>
      <c r="AC423" s="133">
        <f t="shared" si="95"/>
        <v>0</v>
      </c>
      <c r="AD423" s="133">
        <f t="shared" si="96"/>
        <v>0</v>
      </c>
      <c r="AE423" s="133">
        <f t="shared" si="97"/>
        <v>0</v>
      </c>
      <c r="AF423" s="133">
        <f t="shared" si="98"/>
        <v>0</v>
      </c>
    </row>
    <row r="424" spans="1:32" s="96" customFormat="1" x14ac:dyDescent="0.3">
      <c r="A424" s="97">
        <v>92</v>
      </c>
      <c r="B424" s="123" t="s">
        <v>433</v>
      </c>
      <c r="C424" s="124">
        <v>1</v>
      </c>
      <c r="D424" s="124" t="s">
        <v>773</v>
      </c>
      <c r="E424" s="125" t="s">
        <v>358</v>
      </c>
      <c r="F424" s="21">
        <v>24</v>
      </c>
      <c r="G424" s="126">
        <v>5</v>
      </c>
      <c r="H424" s="126">
        <v>0</v>
      </c>
      <c r="I424" s="126">
        <f t="shared" si="86"/>
        <v>0</v>
      </c>
      <c r="J424" s="146">
        <v>0</v>
      </c>
      <c r="K424" s="127">
        <f t="shared" si="87"/>
        <v>0</v>
      </c>
      <c r="L424" s="128">
        <v>24</v>
      </c>
      <c r="M424" s="128"/>
      <c r="N424" s="129"/>
      <c r="O424" s="129"/>
      <c r="P424" s="129"/>
      <c r="Q424" s="129"/>
      <c r="R424" s="129"/>
      <c r="S424" s="129"/>
      <c r="T424" s="129"/>
      <c r="U424" s="129"/>
      <c r="V424" s="130">
        <f t="shared" si="88"/>
        <v>0</v>
      </c>
      <c r="W424" s="130">
        <f t="shared" si="90"/>
        <v>0</v>
      </c>
      <c r="X424" s="130">
        <f t="shared" si="91"/>
        <v>0</v>
      </c>
      <c r="Y424" s="130">
        <f t="shared" si="92"/>
        <v>0</v>
      </c>
      <c r="Z424" s="130">
        <f t="shared" si="93"/>
        <v>0</v>
      </c>
      <c r="AA424" s="131">
        <f t="shared" si="89"/>
        <v>0</v>
      </c>
      <c r="AB424" s="132">
        <f t="shared" si="94"/>
        <v>0</v>
      </c>
      <c r="AC424" s="133">
        <f t="shared" si="95"/>
        <v>0</v>
      </c>
      <c r="AD424" s="133">
        <f t="shared" si="96"/>
        <v>0</v>
      </c>
      <c r="AE424" s="133">
        <f t="shared" si="97"/>
        <v>0</v>
      </c>
      <c r="AF424" s="133">
        <f t="shared" si="98"/>
        <v>0</v>
      </c>
    </row>
    <row r="425" spans="1:32" s="96" customFormat="1" x14ac:dyDescent="0.3">
      <c r="A425" s="97">
        <v>93</v>
      </c>
      <c r="B425" s="123" t="s">
        <v>434</v>
      </c>
      <c r="C425" s="124">
        <v>1</v>
      </c>
      <c r="D425" s="124" t="s">
        <v>773</v>
      </c>
      <c r="E425" s="125" t="s">
        <v>358</v>
      </c>
      <c r="F425" s="21">
        <v>24</v>
      </c>
      <c r="G425" s="126">
        <v>5</v>
      </c>
      <c r="H425" s="126">
        <v>19</v>
      </c>
      <c r="I425" s="126">
        <f t="shared" si="86"/>
        <v>0</v>
      </c>
      <c r="J425" s="146">
        <v>0</v>
      </c>
      <c r="K425" s="127">
        <f t="shared" si="87"/>
        <v>0</v>
      </c>
      <c r="L425" s="128">
        <v>24</v>
      </c>
      <c r="M425" s="128"/>
      <c r="N425" s="129"/>
      <c r="O425" s="129"/>
      <c r="P425" s="129"/>
      <c r="Q425" s="129"/>
      <c r="R425" s="129"/>
      <c r="S425" s="129"/>
      <c r="T425" s="129"/>
      <c r="U425" s="129"/>
      <c r="V425" s="130">
        <f t="shared" si="88"/>
        <v>0</v>
      </c>
      <c r="W425" s="130">
        <f t="shared" si="90"/>
        <v>0</v>
      </c>
      <c r="X425" s="130">
        <f t="shared" si="91"/>
        <v>0</v>
      </c>
      <c r="Y425" s="130">
        <f t="shared" si="92"/>
        <v>0</v>
      </c>
      <c r="Z425" s="130">
        <f t="shared" si="93"/>
        <v>0</v>
      </c>
      <c r="AA425" s="131">
        <f t="shared" si="89"/>
        <v>0</v>
      </c>
      <c r="AB425" s="132">
        <f t="shared" si="94"/>
        <v>0</v>
      </c>
      <c r="AC425" s="133">
        <f t="shared" si="95"/>
        <v>0</v>
      </c>
      <c r="AD425" s="133">
        <f t="shared" si="96"/>
        <v>0</v>
      </c>
      <c r="AE425" s="133">
        <f t="shared" si="97"/>
        <v>0</v>
      </c>
      <c r="AF425" s="133">
        <f t="shared" si="98"/>
        <v>0</v>
      </c>
    </row>
    <row r="426" spans="1:32" s="96" customFormat="1" x14ac:dyDescent="0.3">
      <c r="A426" s="97">
        <v>94</v>
      </c>
      <c r="B426" s="123" t="s">
        <v>435</v>
      </c>
      <c r="C426" s="124">
        <v>1</v>
      </c>
      <c r="D426" s="124" t="s">
        <v>773</v>
      </c>
      <c r="E426" s="125" t="s">
        <v>358</v>
      </c>
      <c r="F426" s="21">
        <v>24</v>
      </c>
      <c r="G426" s="126">
        <v>0</v>
      </c>
      <c r="H426" s="126">
        <v>0</v>
      </c>
      <c r="I426" s="126">
        <f t="shared" si="86"/>
        <v>0</v>
      </c>
      <c r="J426" s="146">
        <v>0</v>
      </c>
      <c r="K426" s="127">
        <f t="shared" si="87"/>
        <v>0</v>
      </c>
      <c r="L426" s="128">
        <v>24</v>
      </c>
      <c r="M426" s="128"/>
      <c r="N426" s="129"/>
      <c r="O426" s="129"/>
      <c r="P426" s="129"/>
      <c r="Q426" s="129"/>
      <c r="R426" s="129"/>
      <c r="S426" s="129"/>
      <c r="T426" s="129"/>
      <c r="U426" s="129"/>
      <c r="V426" s="130">
        <f t="shared" si="88"/>
        <v>0</v>
      </c>
      <c r="W426" s="130">
        <f t="shared" si="90"/>
        <v>0</v>
      </c>
      <c r="X426" s="130">
        <f t="shared" si="91"/>
        <v>0</v>
      </c>
      <c r="Y426" s="130">
        <f t="shared" si="92"/>
        <v>0</v>
      </c>
      <c r="Z426" s="130">
        <f t="shared" si="93"/>
        <v>0</v>
      </c>
      <c r="AA426" s="131">
        <f t="shared" si="89"/>
        <v>0</v>
      </c>
      <c r="AB426" s="132">
        <f t="shared" si="94"/>
        <v>0</v>
      </c>
      <c r="AC426" s="133">
        <f t="shared" si="95"/>
        <v>0</v>
      </c>
      <c r="AD426" s="133">
        <f t="shared" si="96"/>
        <v>0</v>
      </c>
      <c r="AE426" s="133">
        <f t="shared" si="97"/>
        <v>0</v>
      </c>
      <c r="AF426" s="133">
        <f t="shared" si="98"/>
        <v>0</v>
      </c>
    </row>
    <row r="427" spans="1:32" s="96" customFormat="1" x14ac:dyDescent="0.3">
      <c r="A427" s="97">
        <v>95</v>
      </c>
      <c r="B427" s="123" t="s">
        <v>436</v>
      </c>
      <c r="C427" s="124">
        <v>1</v>
      </c>
      <c r="D427" s="124" t="s">
        <v>774</v>
      </c>
      <c r="E427" s="125" t="s">
        <v>358</v>
      </c>
      <c r="F427" s="21">
        <v>5</v>
      </c>
      <c r="G427" s="126">
        <v>0</v>
      </c>
      <c r="H427" s="126">
        <v>0</v>
      </c>
      <c r="I427" s="126">
        <f t="shared" si="86"/>
        <v>0</v>
      </c>
      <c r="J427" s="146">
        <v>0</v>
      </c>
      <c r="K427" s="127">
        <f t="shared" si="87"/>
        <v>0</v>
      </c>
      <c r="L427" s="128">
        <v>84.99</v>
      </c>
      <c r="M427" s="128"/>
      <c r="N427" s="129"/>
      <c r="O427" s="129"/>
      <c r="P427" s="129"/>
      <c r="Q427" s="129"/>
      <c r="R427" s="129"/>
      <c r="S427" s="129"/>
      <c r="T427" s="129"/>
      <c r="U427" s="129"/>
      <c r="V427" s="130">
        <f t="shared" si="88"/>
        <v>0</v>
      </c>
      <c r="W427" s="130">
        <f t="shared" si="90"/>
        <v>0</v>
      </c>
      <c r="X427" s="130">
        <f t="shared" si="91"/>
        <v>0</v>
      </c>
      <c r="Y427" s="130">
        <f t="shared" si="92"/>
        <v>0</v>
      </c>
      <c r="Z427" s="130">
        <f t="shared" si="93"/>
        <v>0</v>
      </c>
      <c r="AA427" s="131">
        <f t="shared" si="89"/>
        <v>0</v>
      </c>
      <c r="AB427" s="132">
        <f t="shared" si="94"/>
        <v>0</v>
      </c>
      <c r="AC427" s="133">
        <f t="shared" si="95"/>
        <v>0</v>
      </c>
      <c r="AD427" s="133">
        <f t="shared" si="96"/>
        <v>0</v>
      </c>
      <c r="AE427" s="133">
        <f t="shared" si="97"/>
        <v>0</v>
      </c>
      <c r="AF427" s="133">
        <f t="shared" si="98"/>
        <v>0</v>
      </c>
    </row>
    <row r="428" spans="1:32" s="96" customFormat="1" x14ac:dyDescent="0.3">
      <c r="A428" s="97">
        <v>96</v>
      </c>
      <c r="B428" s="123" t="s">
        <v>437</v>
      </c>
      <c r="C428" s="124">
        <v>1</v>
      </c>
      <c r="D428" s="124" t="s">
        <v>774</v>
      </c>
      <c r="E428" s="125" t="s">
        <v>358</v>
      </c>
      <c r="F428" s="21">
        <v>5</v>
      </c>
      <c r="G428" s="126">
        <v>0</v>
      </c>
      <c r="H428" s="126">
        <v>0</v>
      </c>
      <c r="I428" s="126">
        <f t="shared" si="86"/>
        <v>0</v>
      </c>
      <c r="J428" s="146">
        <v>0</v>
      </c>
      <c r="K428" s="127">
        <f t="shared" si="87"/>
        <v>0</v>
      </c>
      <c r="L428" s="128">
        <v>84.99</v>
      </c>
      <c r="M428" s="128"/>
      <c r="N428" s="129"/>
      <c r="O428" s="129"/>
      <c r="P428" s="129"/>
      <c r="Q428" s="129"/>
      <c r="R428" s="129"/>
      <c r="S428" s="129"/>
      <c r="T428" s="129"/>
      <c r="U428" s="129"/>
      <c r="V428" s="130">
        <f t="shared" si="88"/>
        <v>0</v>
      </c>
      <c r="W428" s="130">
        <f t="shared" si="90"/>
        <v>0</v>
      </c>
      <c r="X428" s="130">
        <f t="shared" si="91"/>
        <v>0</v>
      </c>
      <c r="Y428" s="130">
        <f t="shared" si="92"/>
        <v>0</v>
      </c>
      <c r="Z428" s="130">
        <f t="shared" si="93"/>
        <v>0</v>
      </c>
      <c r="AA428" s="131">
        <f t="shared" si="89"/>
        <v>0</v>
      </c>
      <c r="AB428" s="132">
        <f t="shared" si="94"/>
        <v>0</v>
      </c>
      <c r="AC428" s="133">
        <f t="shared" si="95"/>
        <v>0</v>
      </c>
      <c r="AD428" s="133">
        <f t="shared" si="96"/>
        <v>0</v>
      </c>
      <c r="AE428" s="133">
        <f t="shared" si="97"/>
        <v>0</v>
      </c>
      <c r="AF428" s="133">
        <f t="shared" si="98"/>
        <v>0</v>
      </c>
    </row>
    <row r="429" spans="1:32" s="96" customFormat="1" x14ac:dyDescent="0.3">
      <c r="A429" s="97">
        <v>97</v>
      </c>
      <c r="B429" s="123" t="s">
        <v>438</v>
      </c>
      <c r="C429" s="124">
        <v>1</v>
      </c>
      <c r="D429" s="124" t="s">
        <v>774</v>
      </c>
      <c r="E429" s="125" t="s">
        <v>358</v>
      </c>
      <c r="F429" s="21">
        <v>0</v>
      </c>
      <c r="G429" s="126">
        <v>0</v>
      </c>
      <c r="H429" s="126">
        <v>0</v>
      </c>
      <c r="I429" s="126">
        <f t="shared" si="86"/>
        <v>0</v>
      </c>
      <c r="J429" s="146">
        <v>0</v>
      </c>
      <c r="K429" s="127">
        <f t="shared" si="87"/>
        <v>0</v>
      </c>
      <c r="L429" s="128">
        <v>84.99</v>
      </c>
      <c r="M429" s="128"/>
      <c r="N429" s="129"/>
      <c r="O429" s="129"/>
      <c r="P429" s="129"/>
      <c r="Q429" s="129"/>
      <c r="R429" s="129"/>
      <c r="S429" s="129"/>
      <c r="T429" s="129"/>
      <c r="U429" s="129"/>
      <c r="V429" s="130">
        <f t="shared" si="88"/>
        <v>0</v>
      </c>
      <c r="W429" s="130">
        <f t="shared" si="90"/>
        <v>0</v>
      </c>
      <c r="X429" s="130">
        <f t="shared" si="91"/>
        <v>0</v>
      </c>
      <c r="Y429" s="130">
        <f t="shared" si="92"/>
        <v>0</v>
      </c>
      <c r="Z429" s="130">
        <f t="shared" si="93"/>
        <v>0</v>
      </c>
      <c r="AA429" s="131">
        <f t="shared" si="89"/>
        <v>0</v>
      </c>
      <c r="AB429" s="132">
        <f t="shared" si="94"/>
        <v>0</v>
      </c>
      <c r="AC429" s="133">
        <f t="shared" si="95"/>
        <v>0</v>
      </c>
      <c r="AD429" s="133">
        <f t="shared" si="96"/>
        <v>0</v>
      </c>
      <c r="AE429" s="133">
        <f t="shared" si="97"/>
        <v>0</v>
      </c>
      <c r="AF429" s="133">
        <f t="shared" si="98"/>
        <v>0</v>
      </c>
    </row>
    <row r="430" spans="1:32" s="96" customFormat="1" x14ac:dyDescent="0.3">
      <c r="A430" s="97">
        <v>98</v>
      </c>
      <c r="B430" s="123" t="s">
        <v>439</v>
      </c>
      <c r="C430" s="124">
        <v>1</v>
      </c>
      <c r="D430" s="124" t="s">
        <v>774</v>
      </c>
      <c r="E430" s="125" t="s">
        <v>358</v>
      </c>
      <c r="F430" s="21">
        <v>0</v>
      </c>
      <c r="G430" s="126">
        <v>0</v>
      </c>
      <c r="H430" s="126">
        <v>0</v>
      </c>
      <c r="I430" s="126">
        <f t="shared" si="86"/>
        <v>0</v>
      </c>
      <c r="J430" s="146">
        <v>0</v>
      </c>
      <c r="K430" s="127">
        <f t="shared" si="87"/>
        <v>0</v>
      </c>
      <c r="L430" s="128">
        <v>84.99</v>
      </c>
      <c r="M430" s="128"/>
      <c r="N430" s="129"/>
      <c r="O430" s="129"/>
      <c r="P430" s="129"/>
      <c r="Q430" s="129"/>
      <c r="R430" s="129"/>
      <c r="S430" s="129"/>
      <c r="T430" s="129"/>
      <c r="U430" s="129"/>
      <c r="V430" s="130">
        <f t="shared" si="88"/>
        <v>0</v>
      </c>
      <c r="W430" s="130">
        <f t="shared" si="90"/>
        <v>0</v>
      </c>
      <c r="X430" s="130">
        <f t="shared" si="91"/>
        <v>0</v>
      </c>
      <c r="Y430" s="130">
        <f t="shared" si="92"/>
        <v>0</v>
      </c>
      <c r="Z430" s="130">
        <f t="shared" si="93"/>
        <v>0</v>
      </c>
      <c r="AA430" s="131">
        <f t="shared" si="89"/>
        <v>0</v>
      </c>
      <c r="AB430" s="132">
        <f t="shared" si="94"/>
        <v>0</v>
      </c>
      <c r="AC430" s="133">
        <f t="shared" si="95"/>
        <v>0</v>
      </c>
      <c r="AD430" s="133">
        <f t="shared" si="96"/>
        <v>0</v>
      </c>
      <c r="AE430" s="133">
        <f t="shared" si="97"/>
        <v>0</v>
      </c>
      <c r="AF430" s="133">
        <f t="shared" si="98"/>
        <v>0</v>
      </c>
    </row>
    <row r="431" spans="1:32" s="96" customFormat="1" x14ac:dyDescent="0.3">
      <c r="A431" s="97">
        <v>99</v>
      </c>
      <c r="B431" s="123" t="s">
        <v>440</v>
      </c>
      <c r="C431" s="124">
        <v>1</v>
      </c>
      <c r="D431" s="124" t="s">
        <v>775</v>
      </c>
      <c r="E431" s="125" t="s">
        <v>413</v>
      </c>
      <c r="F431" s="21">
        <v>0</v>
      </c>
      <c r="G431" s="126">
        <v>12</v>
      </c>
      <c r="H431" s="126">
        <v>24</v>
      </c>
      <c r="I431" s="126">
        <f t="shared" si="86"/>
        <v>24</v>
      </c>
      <c r="J431" s="146">
        <v>0</v>
      </c>
      <c r="K431" s="127">
        <f t="shared" si="87"/>
        <v>24</v>
      </c>
      <c r="L431" s="128">
        <v>7.5</v>
      </c>
      <c r="M431" s="128"/>
      <c r="N431" s="129">
        <v>24</v>
      </c>
      <c r="O431" s="129"/>
      <c r="P431" s="129"/>
      <c r="Q431" s="129"/>
      <c r="R431" s="129"/>
      <c r="S431" s="129"/>
      <c r="T431" s="129"/>
      <c r="U431" s="129"/>
      <c r="V431" s="130">
        <f t="shared" si="88"/>
        <v>180</v>
      </c>
      <c r="W431" s="130">
        <f t="shared" si="90"/>
        <v>180</v>
      </c>
      <c r="X431" s="130">
        <f t="shared" si="91"/>
        <v>0</v>
      </c>
      <c r="Y431" s="130">
        <f t="shared" si="92"/>
        <v>0</v>
      </c>
      <c r="Z431" s="130">
        <f t="shared" si="93"/>
        <v>0</v>
      </c>
      <c r="AA431" s="131">
        <f t="shared" si="89"/>
        <v>0</v>
      </c>
      <c r="AB431" s="132">
        <f t="shared" si="94"/>
        <v>0</v>
      </c>
      <c r="AC431" s="133">
        <f t="shared" si="95"/>
        <v>0</v>
      </c>
      <c r="AD431" s="133">
        <f t="shared" si="96"/>
        <v>0</v>
      </c>
      <c r="AE431" s="133">
        <f t="shared" si="97"/>
        <v>0</v>
      </c>
      <c r="AF431" s="133">
        <f t="shared" si="98"/>
        <v>0</v>
      </c>
    </row>
    <row r="432" spans="1:32" s="96" customFormat="1" x14ac:dyDescent="0.3">
      <c r="A432" s="97">
        <v>100</v>
      </c>
      <c r="B432" s="123" t="s">
        <v>441</v>
      </c>
      <c r="C432" s="124">
        <v>1</v>
      </c>
      <c r="D432" s="124" t="s">
        <v>775</v>
      </c>
      <c r="E432" s="125" t="s">
        <v>413</v>
      </c>
      <c r="F432" s="21">
        <v>0</v>
      </c>
      <c r="G432" s="126">
        <v>48</v>
      </c>
      <c r="H432" s="126">
        <v>0</v>
      </c>
      <c r="I432" s="126">
        <f t="shared" si="86"/>
        <v>60</v>
      </c>
      <c r="J432" s="146">
        <v>0</v>
      </c>
      <c r="K432" s="127">
        <f t="shared" si="87"/>
        <v>60</v>
      </c>
      <c r="L432" s="128">
        <v>10</v>
      </c>
      <c r="M432" s="128"/>
      <c r="N432" s="129">
        <v>60</v>
      </c>
      <c r="O432" s="129"/>
      <c r="P432" s="129"/>
      <c r="Q432" s="129"/>
      <c r="R432" s="129"/>
      <c r="S432" s="129"/>
      <c r="T432" s="129"/>
      <c r="U432" s="129"/>
      <c r="V432" s="130">
        <f t="shared" si="88"/>
        <v>600</v>
      </c>
      <c r="W432" s="130">
        <f t="shared" si="90"/>
        <v>600</v>
      </c>
      <c r="X432" s="130">
        <f t="shared" si="91"/>
        <v>0</v>
      </c>
      <c r="Y432" s="130">
        <f t="shared" si="92"/>
        <v>0</v>
      </c>
      <c r="Z432" s="130">
        <f t="shared" si="93"/>
        <v>0</v>
      </c>
      <c r="AA432" s="131">
        <f t="shared" si="89"/>
        <v>0</v>
      </c>
      <c r="AB432" s="132">
        <f t="shared" si="94"/>
        <v>0</v>
      </c>
      <c r="AC432" s="133">
        <f t="shared" si="95"/>
        <v>0</v>
      </c>
      <c r="AD432" s="133">
        <f t="shared" si="96"/>
        <v>0</v>
      </c>
      <c r="AE432" s="133">
        <f t="shared" si="97"/>
        <v>0</v>
      </c>
      <c r="AF432" s="133">
        <f t="shared" si="98"/>
        <v>0</v>
      </c>
    </row>
    <row r="433" spans="1:32" s="96" customFormat="1" x14ac:dyDescent="0.3">
      <c r="A433" s="97">
        <v>101</v>
      </c>
      <c r="B433" s="123" t="s">
        <v>442</v>
      </c>
      <c r="C433" s="124">
        <v>1</v>
      </c>
      <c r="D433" s="124" t="s">
        <v>775</v>
      </c>
      <c r="E433" s="125" t="s">
        <v>413</v>
      </c>
      <c r="F433" s="21">
        <v>120</v>
      </c>
      <c r="G433" s="126">
        <v>72</v>
      </c>
      <c r="H433" s="126">
        <v>36</v>
      </c>
      <c r="I433" s="126">
        <f t="shared" si="86"/>
        <v>60</v>
      </c>
      <c r="J433" s="146">
        <v>0</v>
      </c>
      <c r="K433" s="127">
        <f t="shared" si="87"/>
        <v>60</v>
      </c>
      <c r="L433" s="128">
        <v>15.083</v>
      </c>
      <c r="M433" s="128"/>
      <c r="N433" s="129">
        <v>60</v>
      </c>
      <c r="O433" s="129"/>
      <c r="P433" s="129"/>
      <c r="Q433" s="129"/>
      <c r="R433" s="129"/>
      <c r="S433" s="129"/>
      <c r="T433" s="129"/>
      <c r="U433" s="129"/>
      <c r="V433" s="130">
        <f t="shared" si="88"/>
        <v>904.98</v>
      </c>
      <c r="W433" s="130">
        <f t="shared" si="90"/>
        <v>904.98</v>
      </c>
      <c r="X433" s="130">
        <f t="shared" si="91"/>
        <v>0</v>
      </c>
      <c r="Y433" s="130">
        <f t="shared" si="92"/>
        <v>0</v>
      </c>
      <c r="Z433" s="130">
        <f t="shared" si="93"/>
        <v>0</v>
      </c>
      <c r="AA433" s="131">
        <f t="shared" si="89"/>
        <v>0</v>
      </c>
      <c r="AB433" s="132">
        <f t="shared" si="94"/>
        <v>0</v>
      </c>
      <c r="AC433" s="133">
        <f t="shared" si="95"/>
        <v>0</v>
      </c>
      <c r="AD433" s="133">
        <f t="shared" si="96"/>
        <v>0</v>
      </c>
      <c r="AE433" s="133">
        <f t="shared" si="97"/>
        <v>0</v>
      </c>
      <c r="AF433" s="133">
        <f t="shared" si="98"/>
        <v>0</v>
      </c>
    </row>
    <row r="434" spans="1:32" s="96" customFormat="1" x14ac:dyDescent="0.3">
      <c r="A434" s="97">
        <v>102</v>
      </c>
      <c r="B434" s="123" t="s">
        <v>443</v>
      </c>
      <c r="C434" s="124">
        <v>1</v>
      </c>
      <c r="D434" s="124" t="s">
        <v>775</v>
      </c>
      <c r="E434" s="125" t="s">
        <v>413</v>
      </c>
      <c r="F434" s="21">
        <v>24</v>
      </c>
      <c r="G434" s="126">
        <v>24</v>
      </c>
      <c r="H434" s="126">
        <v>0</v>
      </c>
      <c r="I434" s="126">
        <f t="shared" si="86"/>
        <v>24</v>
      </c>
      <c r="J434" s="146">
        <v>0</v>
      </c>
      <c r="K434" s="127">
        <f t="shared" si="87"/>
        <v>24</v>
      </c>
      <c r="L434" s="128">
        <v>22.5</v>
      </c>
      <c r="M434" s="128"/>
      <c r="N434" s="129">
        <v>24</v>
      </c>
      <c r="O434" s="129"/>
      <c r="P434" s="129"/>
      <c r="Q434" s="129"/>
      <c r="R434" s="129"/>
      <c r="S434" s="129"/>
      <c r="T434" s="129"/>
      <c r="U434" s="129"/>
      <c r="V434" s="130">
        <f t="shared" si="88"/>
        <v>540</v>
      </c>
      <c r="W434" s="130">
        <f t="shared" si="90"/>
        <v>540</v>
      </c>
      <c r="X434" s="130">
        <f t="shared" si="91"/>
        <v>0</v>
      </c>
      <c r="Y434" s="130">
        <f t="shared" si="92"/>
        <v>0</v>
      </c>
      <c r="Z434" s="130">
        <f t="shared" si="93"/>
        <v>0</v>
      </c>
      <c r="AA434" s="131">
        <f t="shared" si="89"/>
        <v>0</v>
      </c>
      <c r="AB434" s="132">
        <f t="shared" si="94"/>
        <v>0</v>
      </c>
      <c r="AC434" s="133">
        <f t="shared" si="95"/>
        <v>0</v>
      </c>
      <c r="AD434" s="133">
        <f t="shared" si="96"/>
        <v>0</v>
      </c>
      <c r="AE434" s="133">
        <f t="shared" si="97"/>
        <v>0</v>
      </c>
      <c r="AF434" s="133">
        <f t="shared" si="98"/>
        <v>0</v>
      </c>
    </row>
    <row r="435" spans="1:32" s="96" customFormat="1" x14ac:dyDescent="0.3">
      <c r="A435" s="122">
        <v>103</v>
      </c>
      <c r="B435" s="123" t="s">
        <v>444</v>
      </c>
      <c r="C435" s="124">
        <v>1</v>
      </c>
      <c r="D435" s="124" t="s">
        <v>774</v>
      </c>
      <c r="E435" s="125" t="s">
        <v>24</v>
      </c>
      <c r="F435" s="21">
        <v>1</v>
      </c>
      <c r="G435" s="126">
        <v>1</v>
      </c>
      <c r="H435" s="126">
        <v>0</v>
      </c>
      <c r="I435" s="126">
        <f t="shared" si="86"/>
        <v>0</v>
      </c>
      <c r="J435" s="146">
        <v>0</v>
      </c>
      <c r="K435" s="127">
        <f t="shared" si="87"/>
        <v>0</v>
      </c>
      <c r="L435" s="128">
        <v>999.99</v>
      </c>
      <c r="M435" s="128"/>
      <c r="N435" s="129"/>
      <c r="O435" s="129"/>
      <c r="P435" s="129"/>
      <c r="Q435" s="129"/>
      <c r="R435" s="129"/>
      <c r="S435" s="129"/>
      <c r="T435" s="129"/>
      <c r="U435" s="129"/>
      <c r="V435" s="130">
        <f t="shared" si="88"/>
        <v>0</v>
      </c>
      <c r="W435" s="130">
        <f t="shared" si="90"/>
        <v>0</v>
      </c>
      <c r="X435" s="130">
        <f t="shared" si="91"/>
        <v>0</v>
      </c>
      <c r="Y435" s="130">
        <f t="shared" si="92"/>
        <v>0</v>
      </c>
      <c r="Z435" s="130">
        <f t="shared" si="93"/>
        <v>0</v>
      </c>
      <c r="AA435" s="131">
        <f t="shared" si="89"/>
        <v>0</v>
      </c>
      <c r="AB435" s="132">
        <f t="shared" si="94"/>
        <v>0</v>
      </c>
      <c r="AC435" s="133">
        <f t="shared" si="95"/>
        <v>0</v>
      </c>
      <c r="AD435" s="133">
        <f t="shared" si="96"/>
        <v>0</v>
      </c>
      <c r="AE435" s="133">
        <f t="shared" si="97"/>
        <v>0</v>
      </c>
      <c r="AF435" s="133">
        <f t="shared" si="98"/>
        <v>0</v>
      </c>
    </row>
    <row r="436" spans="1:32" s="96" customFormat="1" x14ac:dyDescent="0.3">
      <c r="A436" s="122">
        <v>104</v>
      </c>
      <c r="B436" s="123" t="s">
        <v>445</v>
      </c>
      <c r="C436" s="124">
        <v>1</v>
      </c>
      <c r="D436" s="124" t="s">
        <v>774</v>
      </c>
      <c r="E436" s="125" t="s">
        <v>24</v>
      </c>
      <c r="F436" s="21">
        <v>1</v>
      </c>
      <c r="G436" s="126">
        <v>0</v>
      </c>
      <c r="H436" s="126">
        <v>0</v>
      </c>
      <c r="I436" s="126">
        <f t="shared" si="86"/>
        <v>0</v>
      </c>
      <c r="J436" s="146">
        <v>0</v>
      </c>
      <c r="K436" s="127">
        <f t="shared" si="87"/>
        <v>0</v>
      </c>
      <c r="L436" s="128">
        <v>1599.99</v>
      </c>
      <c r="M436" s="128"/>
      <c r="N436" s="129"/>
      <c r="O436" s="129"/>
      <c r="P436" s="129"/>
      <c r="Q436" s="129"/>
      <c r="R436" s="129"/>
      <c r="S436" s="129"/>
      <c r="T436" s="129"/>
      <c r="U436" s="129"/>
      <c r="V436" s="130">
        <f t="shared" si="88"/>
        <v>0</v>
      </c>
      <c r="W436" s="130">
        <f t="shared" si="90"/>
        <v>0</v>
      </c>
      <c r="X436" s="130">
        <f t="shared" si="91"/>
        <v>0</v>
      </c>
      <c r="Y436" s="130">
        <f t="shared" si="92"/>
        <v>0</v>
      </c>
      <c r="Z436" s="130">
        <f t="shared" si="93"/>
        <v>0</v>
      </c>
      <c r="AA436" s="131">
        <f t="shared" si="89"/>
        <v>0</v>
      </c>
      <c r="AB436" s="132">
        <f t="shared" si="94"/>
        <v>0</v>
      </c>
      <c r="AC436" s="133">
        <f t="shared" si="95"/>
        <v>0</v>
      </c>
      <c r="AD436" s="133">
        <f t="shared" si="96"/>
        <v>0</v>
      </c>
      <c r="AE436" s="133">
        <f t="shared" si="97"/>
        <v>0</v>
      </c>
      <c r="AF436" s="133">
        <f t="shared" si="98"/>
        <v>0</v>
      </c>
    </row>
    <row r="437" spans="1:32" s="96" customFormat="1" x14ac:dyDescent="0.3">
      <c r="A437" s="122">
        <v>105</v>
      </c>
      <c r="B437" s="123" t="s">
        <v>446</v>
      </c>
      <c r="C437" s="124">
        <v>1</v>
      </c>
      <c r="D437" s="124" t="s">
        <v>774</v>
      </c>
      <c r="E437" s="125" t="s">
        <v>24</v>
      </c>
      <c r="F437" s="21">
        <v>1</v>
      </c>
      <c r="G437" s="126">
        <v>0</v>
      </c>
      <c r="H437" s="126">
        <v>0</v>
      </c>
      <c r="I437" s="126">
        <f t="shared" si="86"/>
        <v>0</v>
      </c>
      <c r="J437" s="146">
        <v>0</v>
      </c>
      <c r="K437" s="127">
        <f t="shared" si="87"/>
        <v>0</v>
      </c>
      <c r="L437" s="128">
        <v>2499.9899999999998</v>
      </c>
      <c r="M437" s="128"/>
      <c r="N437" s="129"/>
      <c r="O437" s="129"/>
      <c r="P437" s="129"/>
      <c r="Q437" s="129"/>
      <c r="R437" s="129"/>
      <c r="S437" s="129"/>
      <c r="T437" s="129"/>
      <c r="U437" s="129"/>
      <c r="V437" s="130">
        <f t="shared" si="88"/>
        <v>0</v>
      </c>
      <c r="W437" s="130">
        <f t="shared" si="90"/>
        <v>0</v>
      </c>
      <c r="X437" s="130">
        <f t="shared" si="91"/>
        <v>0</v>
      </c>
      <c r="Y437" s="130">
        <f t="shared" si="92"/>
        <v>0</v>
      </c>
      <c r="Z437" s="130">
        <f t="shared" si="93"/>
        <v>0</v>
      </c>
      <c r="AA437" s="131">
        <f t="shared" si="89"/>
        <v>0</v>
      </c>
      <c r="AB437" s="132">
        <f t="shared" si="94"/>
        <v>0</v>
      </c>
      <c r="AC437" s="133">
        <f t="shared" si="95"/>
        <v>0</v>
      </c>
      <c r="AD437" s="133">
        <f t="shared" si="96"/>
        <v>0</v>
      </c>
      <c r="AE437" s="133">
        <f t="shared" si="97"/>
        <v>0</v>
      </c>
      <c r="AF437" s="133">
        <f t="shared" si="98"/>
        <v>0</v>
      </c>
    </row>
    <row r="438" spans="1:32" s="96" customFormat="1" x14ac:dyDescent="0.3">
      <c r="A438" s="122">
        <v>106</v>
      </c>
      <c r="B438" s="123" t="s">
        <v>447</v>
      </c>
      <c r="C438" s="124">
        <v>1</v>
      </c>
      <c r="D438" s="124" t="s">
        <v>774</v>
      </c>
      <c r="E438" s="125" t="s">
        <v>360</v>
      </c>
      <c r="F438" s="21">
        <v>0</v>
      </c>
      <c r="G438" s="126">
        <v>0</v>
      </c>
      <c r="H438" s="126">
        <v>0</v>
      </c>
      <c r="I438" s="126">
        <f t="shared" si="86"/>
        <v>0</v>
      </c>
      <c r="J438" s="146">
        <v>0</v>
      </c>
      <c r="K438" s="127">
        <f t="shared" si="87"/>
        <v>0</v>
      </c>
      <c r="L438" s="128">
        <v>72</v>
      </c>
      <c r="M438" s="128"/>
      <c r="N438" s="129"/>
      <c r="O438" s="129"/>
      <c r="P438" s="129"/>
      <c r="Q438" s="129"/>
      <c r="R438" s="129"/>
      <c r="S438" s="129"/>
      <c r="T438" s="129"/>
      <c r="U438" s="129"/>
      <c r="V438" s="130">
        <f t="shared" si="88"/>
        <v>0</v>
      </c>
      <c r="W438" s="130">
        <f t="shared" si="90"/>
        <v>0</v>
      </c>
      <c r="X438" s="130">
        <f t="shared" si="91"/>
        <v>0</v>
      </c>
      <c r="Y438" s="130">
        <f t="shared" si="92"/>
        <v>0</v>
      </c>
      <c r="Z438" s="130">
        <f t="shared" si="93"/>
        <v>0</v>
      </c>
      <c r="AA438" s="131">
        <f t="shared" si="89"/>
        <v>0</v>
      </c>
      <c r="AB438" s="132">
        <f t="shared" si="94"/>
        <v>0</v>
      </c>
      <c r="AC438" s="133">
        <f t="shared" si="95"/>
        <v>0</v>
      </c>
      <c r="AD438" s="133">
        <f t="shared" si="96"/>
        <v>0</v>
      </c>
      <c r="AE438" s="133">
        <f t="shared" si="97"/>
        <v>0</v>
      </c>
      <c r="AF438" s="133">
        <f t="shared" si="98"/>
        <v>0</v>
      </c>
    </row>
    <row r="439" spans="1:32" s="96" customFormat="1" x14ac:dyDescent="0.3">
      <c r="A439" s="122">
        <v>107</v>
      </c>
      <c r="B439" s="123" t="s">
        <v>448</v>
      </c>
      <c r="C439" s="124">
        <v>1</v>
      </c>
      <c r="D439" s="124" t="s">
        <v>774</v>
      </c>
      <c r="E439" s="125" t="s">
        <v>360</v>
      </c>
      <c r="F439" s="21">
        <v>0</v>
      </c>
      <c r="G439" s="126">
        <v>0</v>
      </c>
      <c r="H439" s="126">
        <v>0</v>
      </c>
      <c r="I439" s="126">
        <f t="shared" si="86"/>
        <v>0</v>
      </c>
      <c r="J439" s="146">
        <v>0</v>
      </c>
      <c r="K439" s="127">
        <f t="shared" si="87"/>
        <v>0</v>
      </c>
      <c r="L439" s="128">
        <v>72</v>
      </c>
      <c r="M439" s="128"/>
      <c r="N439" s="129"/>
      <c r="O439" s="129"/>
      <c r="P439" s="129"/>
      <c r="Q439" s="129"/>
      <c r="R439" s="129"/>
      <c r="S439" s="129"/>
      <c r="T439" s="129"/>
      <c r="U439" s="129"/>
      <c r="V439" s="130">
        <f t="shared" si="88"/>
        <v>0</v>
      </c>
      <c r="W439" s="130">
        <f t="shared" si="90"/>
        <v>0</v>
      </c>
      <c r="X439" s="130">
        <f t="shared" si="91"/>
        <v>0</v>
      </c>
      <c r="Y439" s="130">
        <f t="shared" si="92"/>
        <v>0</v>
      </c>
      <c r="Z439" s="130">
        <f t="shared" si="93"/>
        <v>0</v>
      </c>
      <c r="AA439" s="131">
        <f t="shared" si="89"/>
        <v>0</v>
      </c>
      <c r="AB439" s="132">
        <f t="shared" si="94"/>
        <v>0</v>
      </c>
      <c r="AC439" s="133">
        <f t="shared" si="95"/>
        <v>0</v>
      </c>
      <c r="AD439" s="133">
        <f t="shared" si="96"/>
        <v>0</v>
      </c>
      <c r="AE439" s="133">
        <f t="shared" si="97"/>
        <v>0</v>
      </c>
      <c r="AF439" s="133">
        <f t="shared" si="98"/>
        <v>0</v>
      </c>
    </row>
    <row r="440" spans="1:32" s="96" customFormat="1" x14ac:dyDescent="0.3">
      <c r="A440" s="122">
        <v>108</v>
      </c>
      <c r="B440" s="123" t="s">
        <v>449</v>
      </c>
      <c r="C440" s="124">
        <v>1</v>
      </c>
      <c r="D440" s="124"/>
      <c r="E440" s="125" t="s">
        <v>24</v>
      </c>
      <c r="F440" s="21">
        <v>20</v>
      </c>
      <c r="G440" s="126">
        <v>3</v>
      </c>
      <c r="H440" s="126">
        <v>0</v>
      </c>
      <c r="I440" s="126">
        <f t="shared" si="86"/>
        <v>0</v>
      </c>
      <c r="J440" s="146">
        <v>0</v>
      </c>
      <c r="K440" s="127">
        <f t="shared" si="87"/>
        <v>0</v>
      </c>
      <c r="L440" s="128">
        <v>187.25</v>
      </c>
      <c r="M440" s="128"/>
      <c r="N440" s="129"/>
      <c r="O440" s="129"/>
      <c r="P440" s="129"/>
      <c r="Q440" s="129"/>
      <c r="R440" s="129"/>
      <c r="S440" s="129"/>
      <c r="T440" s="129"/>
      <c r="U440" s="129"/>
      <c r="V440" s="130">
        <f t="shared" si="88"/>
        <v>0</v>
      </c>
      <c r="W440" s="130">
        <f t="shared" si="90"/>
        <v>0</v>
      </c>
      <c r="X440" s="130">
        <f t="shared" si="91"/>
        <v>0</v>
      </c>
      <c r="Y440" s="130">
        <f t="shared" si="92"/>
        <v>0</v>
      </c>
      <c r="Z440" s="130">
        <f t="shared" si="93"/>
        <v>0</v>
      </c>
      <c r="AA440" s="131">
        <f t="shared" si="89"/>
        <v>0</v>
      </c>
      <c r="AB440" s="132">
        <f t="shared" si="94"/>
        <v>0</v>
      </c>
      <c r="AC440" s="133">
        <f t="shared" si="95"/>
        <v>0</v>
      </c>
      <c r="AD440" s="133">
        <f t="shared" si="96"/>
        <v>0</v>
      </c>
      <c r="AE440" s="133">
        <f t="shared" si="97"/>
        <v>0</v>
      </c>
      <c r="AF440" s="133">
        <f t="shared" si="98"/>
        <v>0</v>
      </c>
    </row>
    <row r="441" spans="1:32" s="96" customFormat="1" x14ac:dyDescent="0.3">
      <c r="A441" s="122">
        <v>109</v>
      </c>
      <c r="B441" s="123" t="s">
        <v>450</v>
      </c>
      <c r="C441" s="124">
        <v>1</v>
      </c>
      <c r="D441" s="124"/>
      <c r="E441" s="125" t="s">
        <v>24</v>
      </c>
      <c r="F441" s="21">
        <v>0</v>
      </c>
      <c r="G441" s="126">
        <v>0</v>
      </c>
      <c r="H441" s="126">
        <v>0</v>
      </c>
      <c r="I441" s="126">
        <f t="shared" si="86"/>
        <v>0</v>
      </c>
      <c r="J441" s="146">
        <v>0</v>
      </c>
      <c r="K441" s="127">
        <f t="shared" si="87"/>
        <v>0</v>
      </c>
      <c r="L441" s="128">
        <v>208.65</v>
      </c>
      <c r="M441" s="128"/>
      <c r="N441" s="129"/>
      <c r="O441" s="129"/>
      <c r="P441" s="129"/>
      <c r="Q441" s="129"/>
      <c r="R441" s="129"/>
      <c r="S441" s="129"/>
      <c r="T441" s="129"/>
      <c r="U441" s="129"/>
      <c r="V441" s="130">
        <f t="shared" si="88"/>
        <v>0</v>
      </c>
      <c r="W441" s="130">
        <f t="shared" si="90"/>
        <v>0</v>
      </c>
      <c r="X441" s="130">
        <f t="shared" si="91"/>
        <v>0</v>
      </c>
      <c r="Y441" s="130">
        <f t="shared" si="92"/>
        <v>0</v>
      </c>
      <c r="Z441" s="130">
        <f t="shared" si="93"/>
        <v>0</v>
      </c>
      <c r="AA441" s="131">
        <f t="shared" si="89"/>
        <v>0</v>
      </c>
      <c r="AB441" s="132">
        <f t="shared" si="94"/>
        <v>0</v>
      </c>
      <c r="AC441" s="133">
        <f t="shared" si="95"/>
        <v>0</v>
      </c>
      <c r="AD441" s="133">
        <f t="shared" si="96"/>
        <v>0</v>
      </c>
      <c r="AE441" s="133">
        <f t="shared" si="97"/>
        <v>0</v>
      </c>
      <c r="AF441" s="133">
        <f t="shared" si="98"/>
        <v>0</v>
      </c>
    </row>
    <row r="442" spans="1:32" s="96" customFormat="1" x14ac:dyDescent="0.3">
      <c r="A442" s="122">
        <v>110</v>
      </c>
      <c r="B442" s="123" t="s">
        <v>451</v>
      </c>
      <c r="C442" s="124">
        <v>1</v>
      </c>
      <c r="D442" s="124"/>
      <c r="E442" s="125" t="s">
        <v>24</v>
      </c>
      <c r="F442" s="21">
        <v>0</v>
      </c>
      <c r="G442" s="126">
        <v>0</v>
      </c>
      <c r="H442" s="126">
        <v>0</v>
      </c>
      <c r="I442" s="126">
        <f t="shared" si="86"/>
        <v>0</v>
      </c>
      <c r="J442" s="146">
        <v>0</v>
      </c>
      <c r="K442" s="127">
        <f t="shared" si="87"/>
        <v>0</v>
      </c>
      <c r="L442" s="128">
        <v>214</v>
      </c>
      <c r="M442" s="128"/>
      <c r="N442" s="129"/>
      <c r="O442" s="129"/>
      <c r="P442" s="129"/>
      <c r="Q442" s="129"/>
      <c r="R442" s="129"/>
      <c r="S442" s="129"/>
      <c r="T442" s="129"/>
      <c r="U442" s="129"/>
      <c r="V442" s="130">
        <f t="shared" si="88"/>
        <v>0</v>
      </c>
      <c r="W442" s="130">
        <f t="shared" si="90"/>
        <v>0</v>
      </c>
      <c r="X442" s="130">
        <f t="shared" si="91"/>
        <v>0</v>
      </c>
      <c r="Y442" s="130">
        <f t="shared" si="92"/>
        <v>0</v>
      </c>
      <c r="Z442" s="130">
        <f t="shared" si="93"/>
        <v>0</v>
      </c>
      <c r="AA442" s="131">
        <f t="shared" si="89"/>
        <v>0</v>
      </c>
      <c r="AB442" s="132">
        <f t="shared" si="94"/>
        <v>0</v>
      </c>
      <c r="AC442" s="133">
        <f t="shared" si="95"/>
        <v>0</v>
      </c>
      <c r="AD442" s="133">
        <f t="shared" si="96"/>
        <v>0</v>
      </c>
      <c r="AE442" s="133">
        <f t="shared" si="97"/>
        <v>0</v>
      </c>
      <c r="AF442" s="133">
        <f t="shared" si="98"/>
        <v>0</v>
      </c>
    </row>
    <row r="443" spans="1:32" s="96" customFormat="1" x14ac:dyDescent="0.3">
      <c r="A443" s="122">
        <v>111</v>
      </c>
      <c r="B443" s="123" t="s">
        <v>452</v>
      </c>
      <c r="C443" s="124">
        <v>1</v>
      </c>
      <c r="D443" s="124"/>
      <c r="E443" s="125" t="s">
        <v>24</v>
      </c>
      <c r="F443" s="21">
        <v>0</v>
      </c>
      <c r="G443" s="126">
        <v>5</v>
      </c>
      <c r="H443" s="126">
        <v>0</v>
      </c>
      <c r="I443" s="126">
        <f t="shared" si="86"/>
        <v>0</v>
      </c>
      <c r="J443" s="146">
        <v>0</v>
      </c>
      <c r="K443" s="127">
        <f t="shared" si="87"/>
        <v>0</v>
      </c>
      <c r="L443" s="128">
        <v>246.1</v>
      </c>
      <c r="M443" s="128"/>
      <c r="N443" s="129"/>
      <c r="O443" s="129"/>
      <c r="P443" s="129"/>
      <c r="Q443" s="129"/>
      <c r="R443" s="129"/>
      <c r="S443" s="129"/>
      <c r="T443" s="129"/>
      <c r="U443" s="129"/>
      <c r="V443" s="130">
        <f t="shared" si="88"/>
        <v>0</v>
      </c>
      <c r="W443" s="130">
        <f t="shared" si="90"/>
        <v>0</v>
      </c>
      <c r="X443" s="130">
        <f t="shared" si="91"/>
        <v>0</v>
      </c>
      <c r="Y443" s="130">
        <f t="shared" si="92"/>
        <v>0</v>
      </c>
      <c r="Z443" s="130">
        <f t="shared" si="93"/>
        <v>0</v>
      </c>
      <c r="AA443" s="131">
        <f t="shared" si="89"/>
        <v>0</v>
      </c>
      <c r="AB443" s="132">
        <f t="shared" si="94"/>
        <v>0</v>
      </c>
      <c r="AC443" s="133">
        <f t="shared" si="95"/>
        <v>0</v>
      </c>
      <c r="AD443" s="133">
        <f t="shared" si="96"/>
        <v>0</v>
      </c>
      <c r="AE443" s="133">
        <f t="shared" si="97"/>
        <v>0</v>
      </c>
      <c r="AF443" s="133">
        <f t="shared" si="98"/>
        <v>0</v>
      </c>
    </row>
    <row r="444" spans="1:32" s="96" customFormat="1" x14ac:dyDescent="0.3">
      <c r="A444" s="122">
        <v>112</v>
      </c>
      <c r="B444" s="123" t="s">
        <v>453</v>
      </c>
      <c r="C444" s="124">
        <v>1</v>
      </c>
      <c r="D444" s="124"/>
      <c r="E444" s="125" t="s">
        <v>24</v>
      </c>
      <c r="F444" s="21">
        <v>0</v>
      </c>
      <c r="G444" s="126">
        <v>4</v>
      </c>
      <c r="H444" s="126">
        <v>0</v>
      </c>
      <c r="I444" s="126">
        <f t="shared" si="86"/>
        <v>0</v>
      </c>
      <c r="J444" s="146">
        <v>0</v>
      </c>
      <c r="K444" s="127">
        <f t="shared" si="87"/>
        <v>0</v>
      </c>
      <c r="L444" s="128">
        <v>246.1</v>
      </c>
      <c r="M444" s="128"/>
      <c r="N444" s="129"/>
      <c r="O444" s="129"/>
      <c r="P444" s="129"/>
      <c r="Q444" s="129"/>
      <c r="R444" s="129"/>
      <c r="S444" s="129"/>
      <c r="T444" s="129"/>
      <c r="U444" s="129"/>
      <c r="V444" s="130">
        <f t="shared" si="88"/>
        <v>0</v>
      </c>
      <c r="W444" s="130">
        <f t="shared" si="90"/>
        <v>0</v>
      </c>
      <c r="X444" s="130">
        <f t="shared" si="91"/>
        <v>0</v>
      </c>
      <c r="Y444" s="130">
        <f t="shared" si="92"/>
        <v>0</v>
      </c>
      <c r="Z444" s="130">
        <f t="shared" si="93"/>
        <v>0</v>
      </c>
      <c r="AA444" s="131">
        <f t="shared" si="89"/>
        <v>0</v>
      </c>
      <c r="AB444" s="132">
        <f t="shared" si="94"/>
        <v>0</v>
      </c>
      <c r="AC444" s="133">
        <f t="shared" si="95"/>
        <v>0</v>
      </c>
      <c r="AD444" s="133">
        <f t="shared" si="96"/>
        <v>0</v>
      </c>
      <c r="AE444" s="133">
        <f t="shared" si="97"/>
        <v>0</v>
      </c>
      <c r="AF444" s="133">
        <f t="shared" si="98"/>
        <v>0</v>
      </c>
    </row>
    <row r="445" spans="1:32" s="96" customFormat="1" x14ac:dyDescent="0.3">
      <c r="A445" s="159">
        <v>113</v>
      </c>
      <c r="B445" s="123" t="s">
        <v>454</v>
      </c>
      <c r="C445" s="124">
        <v>1</v>
      </c>
      <c r="D445" s="124"/>
      <c r="E445" s="125" t="s">
        <v>24</v>
      </c>
      <c r="F445" s="21">
        <v>0</v>
      </c>
      <c r="G445" s="126">
        <v>3</v>
      </c>
      <c r="H445" s="126">
        <v>0</v>
      </c>
      <c r="I445" s="126">
        <f t="shared" si="86"/>
        <v>0</v>
      </c>
      <c r="J445" s="146">
        <v>0</v>
      </c>
      <c r="K445" s="127">
        <f t="shared" si="87"/>
        <v>0</v>
      </c>
      <c r="L445" s="128">
        <v>262.14999999999998</v>
      </c>
      <c r="M445" s="128"/>
      <c r="N445" s="129"/>
      <c r="O445" s="129"/>
      <c r="P445" s="129"/>
      <c r="Q445" s="129"/>
      <c r="R445" s="129"/>
      <c r="S445" s="129"/>
      <c r="T445" s="129"/>
      <c r="U445" s="129"/>
      <c r="V445" s="130">
        <f t="shared" si="88"/>
        <v>0</v>
      </c>
      <c r="W445" s="130">
        <f t="shared" si="90"/>
        <v>0</v>
      </c>
      <c r="X445" s="130">
        <f t="shared" si="91"/>
        <v>0</v>
      </c>
      <c r="Y445" s="130">
        <f t="shared" si="92"/>
        <v>0</v>
      </c>
      <c r="Z445" s="130">
        <f t="shared" si="93"/>
        <v>0</v>
      </c>
      <c r="AA445" s="131">
        <f t="shared" si="89"/>
        <v>0</v>
      </c>
      <c r="AB445" s="132">
        <f t="shared" si="94"/>
        <v>0</v>
      </c>
      <c r="AC445" s="133">
        <f t="shared" si="95"/>
        <v>0</v>
      </c>
      <c r="AD445" s="133">
        <f t="shared" si="96"/>
        <v>0</v>
      </c>
      <c r="AE445" s="133">
        <f t="shared" si="97"/>
        <v>0</v>
      </c>
      <c r="AF445" s="133">
        <f t="shared" si="98"/>
        <v>0</v>
      </c>
    </row>
    <row r="446" spans="1:32" s="96" customFormat="1" x14ac:dyDescent="0.3">
      <c r="A446" s="159">
        <v>114</v>
      </c>
      <c r="B446" s="123" t="s">
        <v>455</v>
      </c>
      <c r="C446" s="124">
        <v>1</v>
      </c>
      <c r="D446" s="124"/>
      <c r="E446" s="125" t="s">
        <v>24</v>
      </c>
      <c r="F446" s="21">
        <v>12</v>
      </c>
      <c r="G446" s="126">
        <v>0</v>
      </c>
      <c r="H446" s="126">
        <v>0</v>
      </c>
      <c r="I446" s="126">
        <f t="shared" si="86"/>
        <v>0</v>
      </c>
      <c r="J446" s="146">
        <v>0</v>
      </c>
      <c r="K446" s="127">
        <f t="shared" si="87"/>
        <v>0</v>
      </c>
      <c r="L446" s="128">
        <v>262.14999999999998</v>
      </c>
      <c r="M446" s="128"/>
      <c r="N446" s="129"/>
      <c r="O446" s="129"/>
      <c r="P446" s="129"/>
      <c r="Q446" s="129"/>
      <c r="R446" s="129"/>
      <c r="S446" s="129"/>
      <c r="T446" s="129"/>
      <c r="U446" s="129"/>
      <c r="V446" s="130">
        <f t="shared" si="88"/>
        <v>0</v>
      </c>
      <c r="W446" s="130">
        <f t="shared" si="90"/>
        <v>0</v>
      </c>
      <c r="X446" s="130">
        <f t="shared" si="91"/>
        <v>0</v>
      </c>
      <c r="Y446" s="130">
        <f t="shared" si="92"/>
        <v>0</v>
      </c>
      <c r="Z446" s="130">
        <f t="shared" si="93"/>
        <v>0</v>
      </c>
      <c r="AA446" s="131">
        <f t="shared" si="89"/>
        <v>0</v>
      </c>
      <c r="AB446" s="132">
        <f t="shared" si="94"/>
        <v>0</v>
      </c>
      <c r="AC446" s="133">
        <f t="shared" si="95"/>
        <v>0</v>
      </c>
      <c r="AD446" s="133">
        <f t="shared" si="96"/>
        <v>0</v>
      </c>
      <c r="AE446" s="133">
        <f t="shared" si="97"/>
        <v>0</v>
      </c>
      <c r="AF446" s="133">
        <f t="shared" si="98"/>
        <v>0</v>
      </c>
    </row>
    <row r="447" spans="1:32" s="96" customFormat="1" x14ac:dyDescent="0.3">
      <c r="A447" s="122">
        <v>115</v>
      </c>
      <c r="B447" s="123" t="s">
        <v>456</v>
      </c>
      <c r="C447" s="124">
        <v>1</v>
      </c>
      <c r="D447" s="124"/>
      <c r="E447" s="125" t="s">
        <v>24</v>
      </c>
      <c r="F447" s="21">
        <v>12</v>
      </c>
      <c r="G447" s="126">
        <v>1</v>
      </c>
      <c r="H447" s="126">
        <v>0</v>
      </c>
      <c r="I447" s="126">
        <f t="shared" si="86"/>
        <v>0</v>
      </c>
      <c r="J447" s="146">
        <v>0</v>
      </c>
      <c r="K447" s="127">
        <f t="shared" si="87"/>
        <v>0</v>
      </c>
      <c r="L447" s="128">
        <v>262.14999999999998</v>
      </c>
      <c r="M447" s="128"/>
      <c r="N447" s="129"/>
      <c r="O447" s="129"/>
      <c r="P447" s="129"/>
      <c r="Q447" s="129"/>
      <c r="R447" s="129"/>
      <c r="S447" s="129"/>
      <c r="T447" s="129"/>
      <c r="U447" s="129"/>
      <c r="V447" s="130">
        <f t="shared" si="88"/>
        <v>0</v>
      </c>
      <c r="W447" s="130">
        <f t="shared" si="90"/>
        <v>0</v>
      </c>
      <c r="X447" s="130">
        <f t="shared" si="91"/>
        <v>0</v>
      </c>
      <c r="Y447" s="130">
        <f t="shared" si="92"/>
        <v>0</v>
      </c>
      <c r="Z447" s="130">
        <f t="shared" si="93"/>
        <v>0</v>
      </c>
      <c r="AA447" s="131">
        <f t="shared" si="89"/>
        <v>0</v>
      </c>
      <c r="AB447" s="132">
        <f t="shared" si="94"/>
        <v>0</v>
      </c>
      <c r="AC447" s="133">
        <f t="shared" si="95"/>
        <v>0</v>
      </c>
      <c r="AD447" s="133">
        <f t="shared" si="96"/>
        <v>0</v>
      </c>
      <c r="AE447" s="133">
        <f t="shared" si="97"/>
        <v>0</v>
      </c>
      <c r="AF447" s="133">
        <f t="shared" si="98"/>
        <v>0</v>
      </c>
    </row>
    <row r="448" spans="1:32" s="96" customFormat="1" x14ac:dyDescent="0.3">
      <c r="A448" s="122">
        <v>116</v>
      </c>
      <c r="B448" s="123" t="s">
        <v>457</v>
      </c>
      <c r="C448" s="124">
        <v>1</v>
      </c>
      <c r="D448" s="124" t="s">
        <v>774</v>
      </c>
      <c r="E448" s="125" t="s">
        <v>24</v>
      </c>
      <c r="F448" s="21">
        <v>0</v>
      </c>
      <c r="G448" s="126">
        <v>0</v>
      </c>
      <c r="H448" s="126">
        <v>0</v>
      </c>
      <c r="I448" s="126">
        <f t="shared" si="86"/>
        <v>0</v>
      </c>
      <c r="J448" s="146">
        <v>0</v>
      </c>
      <c r="K448" s="127">
        <f t="shared" si="87"/>
        <v>0</v>
      </c>
      <c r="L448" s="128">
        <v>428</v>
      </c>
      <c r="M448" s="128"/>
      <c r="N448" s="129"/>
      <c r="O448" s="129"/>
      <c r="P448" s="129"/>
      <c r="Q448" s="129"/>
      <c r="R448" s="129"/>
      <c r="S448" s="129"/>
      <c r="T448" s="129"/>
      <c r="U448" s="129"/>
      <c r="V448" s="130">
        <f t="shared" si="88"/>
        <v>0</v>
      </c>
      <c r="W448" s="130">
        <f t="shared" si="90"/>
        <v>0</v>
      </c>
      <c r="X448" s="130">
        <f t="shared" si="91"/>
        <v>0</v>
      </c>
      <c r="Y448" s="130">
        <f t="shared" si="92"/>
        <v>0</v>
      </c>
      <c r="Z448" s="130">
        <f t="shared" si="93"/>
        <v>0</v>
      </c>
      <c r="AA448" s="131">
        <f t="shared" si="89"/>
        <v>0</v>
      </c>
      <c r="AB448" s="132">
        <f t="shared" si="94"/>
        <v>0</v>
      </c>
      <c r="AC448" s="133">
        <f t="shared" si="95"/>
        <v>0</v>
      </c>
      <c r="AD448" s="133">
        <f t="shared" si="96"/>
        <v>0</v>
      </c>
      <c r="AE448" s="133">
        <f t="shared" si="97"/>
        <v>0</v>
      </c>
      <c r="AF448" s="133">
        <f t="shared" si="98"/>
        <v>0</v>
      </c>
    </row>
    <row r="449" spans="1:32" s="96" customFormat="1" x14ac:dyDescent="0.3">
      <c r="A449" s="122">
        <v>117</v>
      </c>
      <c r="B449" s="123" t="s">
        <v>458</v>
      </c>
      <c r="C449" s="124">
        <v>1</v>
      </c>
      <c r="D449" s="124" t="s">
        <v>774</v>
      </c>
      <c r="E449" s="125" t="s">
        <v>24</v>
      </c>
      <c r="F449" s="21">
        <v>0</v>
      </c>
      <c r="G449" s="126">
        <v>0</v>
      </c>
      <c r="H449" s="126">
        <v>6</v>
      </c>
      <c r="I449" s="126">
        <f t="shared" si="86"/>
        <v>6</v>
      </c>
      <c r="J449" s="146">
        <v>0</v>
      </c>
      <c r="K449" s="127">
        <f t="shared" si="87"/>
        <v>6</v>
      </c>
      <c r="L449" s="128">
        <v>428</v>
      </c>
      <c r="M449" s="128"/>
      <c r="N449" s="129">
        <v>6</v>
      </c>
      <c r="O449" s="129"/>
      <c r="P449" s="129"/>
      <c r="Q449" s="129"/>
      <c r="R449" s="129"/>
      <c r="S449" s="129"/>
      <c r="T449" s="129"/>
      <c r="U449" s="129"/>
      <c r="V449" s="130">
        <f t="shared" si="88"/>
        <v>2568</v>
      </c>
      <c r="W449" s="130">
        <f t="shared" si="90"/>
        <v>2568</v>
      </c>
      <c r="X449" s="130">
        <f t="shared" si="91"/>
        <v>0</v>
      </c>
      <c r="Y449" s="130">
        <f t="shared" si="92"/>
        <v>0</v>
      </c>
      <c r="Z449" s="130">
        <f t="shared" si="93"/>
        <v>0</v>
      </c>
      <c r="AA449" s="131">
        <f t="shared" si="89"/>
        <v>0</v>
      </c>
      <c r="AB449" s="132">
        <f t="shared" si="94"/>
        <v>0</v>
      </c>
      <c r="AC449" s="133">
        <f t="shared" si="95"/>
        <v>0</v>
      </c>
      <c r="AD449" s="133">
        <f t="shared" si="96"/>
        <v>0</v>
      </c>
      <c r="AE449" s="133">
        <f t="shared" si="97"/>
        <v>0</v>
      </c>
      <c r="AF449" s="133">
        <f t="shared" si="98"/>
        <v>0</v>
      </c>
    </row>
    <row r="450" spans="1:32" s="96" customFormat="1" x14ac:dyDescent="0.3">
      <c r="A450" s="122">
        <v>118</v>
      </c>
      <c r="B450" s="123" t="s">
        <v>459</v>
      </c>
      <c r="C450" s="124">
        <v>1</v>
      </c>
      <c r="D450" s="124" t="s">
        <v>774</v>
      </c>
      <c r="E450" s="125" t="s">
        <v>24</v>
      </c>
      <c r="F450" s="21">
        <v>0</v>
      </c>
      <c r="G450" s="126">
        <v>0</v>
      </c>
      <c r="H450" s="126">
        <v>0</v>
      </c>
      <c r="I450" s="126">
        <f t="shared" si="86"/>
        <v>10</v>
      </c>
      <c r="J450" s="146">
        <v>0</v>
      </c>
      <c r="K450" s="127">
        <f t="shared" si="87"/>
        <v>10</v>
      </c>
      <c r="L450" s="128">
        <v>428</v>
      </c>
      <c r="M450" s="128"/>
      <c r="N450" s="129">
        <v>10</v>
      </c>
      <c r="O450" s="129"/>
      <c r="P450" s="129"/>
      <c r="Q450" s="129"/>
      <c r="R450" s="129"/>
      <c r="S450" s="129"/>
      <c r="T450" s="129"/>
      <c r="U450" s="129"/>
      <c r="V450" s="130">
        <f t="shared" si="88"/>
        <v>4280</v>
      </c>
      <c r="W450" s="130">
        <f t="shared" si="90"/>
        <v>4280</v>
      </c>
      <c r="X450" s="130">
        <f t="shared" si="91"/>
        <v>0</v>
      </c>
      <c r="Y450" s="130">
        <f t="shared" si="92"/>
        <v>0</v>
      </c>
      <c r="Z450" s="130">
        <f t="shared" si="93"/>
        <v>0</v>
      </c>
      <c r="AA450" s="131">
        <f t="shared" si="89"/>
        <v>0</v>
      </c>
      <c r="AB450" s="132">
        <f t="shared" si="94"/>
        <v>0</v>
      </c>
      <c r="AC450" s="133">
        <f t="shared" si="95"/>
        <v>0</v>
      </c>
      <c r="AD450" s="133">
        <f t="shared" si="96"/>
        <v>0</v>
      </c>
      <c r="AE450" s="133">
        <f t="shared" si="97"/>
        <v>0</v>
      </c>
      <c r="AF450" s="133">
        <f t="shared" si="98"/>
        <v>0</v>
      </c>
    </row>
    <row r="451" spans="1:32" s="96" customFormat="1" x14ac:dyDescent="0.3">
      <c r="A451" s="122">
        <v>119</v>
      </c>
      <c r="B451" s="123" t="s">
        <v>460</v>
      </c>
      <c r="C451" s="124">
        <v>1</v>
      </c>
      <c r="D451" s="124" t="s">
        <v>774</v>
      </c>
      <c r="E451" s="125" t="s">
        <v>24</v>
      </c>
      <c r="F451" s="21">
        <v>6</v>
      </c>
      <c r="G451" s="126">
        <v>0</v>
      </c>
      <c r="H451" s="126">
        <v>3</v>
      </c>
      <c r="I451" s="126">
        <f t="shared" si="86"/>
        <v>6</v>
      </c>
      <c r="J451" s="146">
        <v>0</v>
      </c>
      <c r="K451" s="127">
        <f t="shared" si="87"/>
        <v>6</v>
      </c>
      <c r="L451" s="128">
        <v>428</v>
      </c>
      <c r="M451" s="128"/>
      <c r="N451" s="129">
        <v>6</v>
      </c>
      <c r="O451" s="129"/>
      <c r="P451" s="129"/>
      <c r="Q451" s="129"/>
      <c r="R451" s="129"/>
      <c r="S451" s="129"/>
      <c r="T451" s="129"/>
      <c r="U451" s="129"/>
      <c r="V451" s="130">
        <f t="shared" si="88"/>
        <v>2568</v>
      </c>
      <c r="W451" s="130">
        <f t="shared" si="90"/>
        <v>2568</v>
      </c>
      <c r="X451" s="130">
        <f t="shared" si="91"/>
        <v>0</v>
      </c>
      <c r="Y451" s="130">
        <f t="shared" si="92"/>
        <v>0</v>
      </c>
      <c r="Z451" s="130">
        <f t="shared" si="93"/>
        <v>0</v>
      </c>
      <c r="AA451" s="131">
        <f t="shared" si="89"/>
        <v>0</v>
      </c>
      <c r="AB451" s="132">
        <f t="shared" si="94"/>
        <v>0</v>
      </c>
      <c r="AC451" s="133">
        <f t="shared" si="95"/>
        <v>0</v>
      </c>
      <c r="AD451" s="133">
        <f t="shared" si="96"/>
        <v>0</v>
      </c>
      <c r="AE451" s="133">
        <f t="shared" si="97"/>
        <v>0</v>
      </c>
      <c r="AF451" s="133">
        <f t="shared" si="98"/>
        <v>0</v>
      </c>
    </row>
    <row r="452" spans="1:32" s="96" customFormat="1" x14ac:dyDescent="0.3">
      <c r="A452" s="122">
        <v>120</v>
      </c>
      <c r="B452" s="123" t="s">
        <v>461</v>
      </c>
      <c r="C452" s="124">
        <v>1</v>
      </c>
      <c r="D452" s="124" t="s">
        <v>776</v>
      </c>
      <c r="E452" s="125" t="s">
        <v>24</v>
      </c>
      <c r="F452" s="21">
        <v>10</v>
      </c>
      <c r="G452" s="126">
        <v>4</v>
      </c>
      <c r="H452" s="126">
        <v>4</v>
      </c>
      <c r="I452" s="126">
        <f t="shared" si="86"/>
        <v>0</v>
      </c>
      <c r="J452" s="146">
        <v>0</v>
      </c>
      <c r="K452" s="127">
        <f t="shared" si="87"/>
        <v>0</v>
      </c>
      <c r="L452" s="128">
        <v>380</v>
      </c>
      <c r="M452" s="128"/>
      <c r="N452" s="129"/>
      <c r="O452" s="129"/>
      <c r="P452" s="129"/>
      <c r="Q452" s="129"/>
      <c r="R452" s="129"/>
      <c r="S452" s="129"/>
      <c r="T452" s="129"/>
      <c r="U452" s="129"/>
      <c r="V452" s="130">
        <f t="shared" si="88"/>
        <v>0</v>
      </c>
      <c r="W452" s="130">
        <f t="shared" si="90"/>
        <v>0</v>
      </c>
      <c r="X452" s="130">
        <f t="shared" si="91"/>
        <v>0</v>
      </c>
      <c r="Y452" s="130">
        <f t="shared" si="92"/>
        <v>0</v>
      </c>
      <c r="Z452" s="130">
        <f t="shared" si="93"/>
        <v>0</v>
      </c>
      <c r="AA452" s="131">
        <f t="shared" si="89"/>
        <v>0</v>
      </c>
      <c r="AB452" s="132">
        <f t="shared" si="94"/>
        <v>0</v>
      </c>
      <c r="AC452" s="133">
        <f t="shared" si="95"/>
        <v>0</v>
      </c>
      <c r="AD452" s="133">
        <f t="shared" si="96"/>
        <v>0</v>
      </c>
      <c r="AE452" s="133">
        <f t="shared" si="97"/>
        <v>0</v>
      </c>
      <c r="AF452" s="133">
        <f t="shared" si="98"/>
        <v>0</v>
      </c>
    </row>
    <row r="453" spans="1:32" s="96" customFormat="1" x14ac:dyDescent="0.3">
      <c r="A453" s="122">
        <v>121</v>
      </c>
      <c r="B453" s="123" t="s">
        <v>462</v>
      </c>
      <c r="C453" s="124">
        <v>1</v>
      </c>
      <c r="D453" s="124" t="s">
        <v>776</v>
      </c>
      <c r="E453" s="125" t="s">
        <v>24</v>
      </c>
      <c r="F453" s="21">
        <v>0</v>
      </c>
      <c r="G453" s="126">
        <v>3</v>
      </c>
      <c r="H453" s="126">
        <v>2</v>
      </c>
      <c r="I453" s="126">
        <f t="shared" si="86"/>
        <v>5</v>
      </c>
      <c r="J453" s="146">
        <v>0</v>
      </c>
      <c r="K453" s="127">
        <f t="shared" si="87"/>
        <v>5</v>
      </c>
      <c r="L453" s="128">
        <v>691.22</v>
      </c>
      <c r="M453" s="128"/>
      <c r="N453" s="129"/>
      <c r="O453" s="129"/>
      <c r="P453" s="129"/>
      <c r="Q453" s="129"/>
      <c r="R453" s="129">
        <v>5</v>
      </c>
      <c r="S453" s="129"/>
      <c r="T453" s="129"/>
      <c r="U453" s="129"/>
      <c r="V453" s="130">
        <f t="shared" si="88"/>
        <v>3456.1000000000004</v>
      </c>
      <c r="W453" s="130">
        <f t="shared" si="90"/>
        <v>0</v>
      </c>
      <c r="X453" s="130">
        <f t="shared" si="91"/>
        <v>0</v>
      </c>
      <c r="Y453" s="130">
        <f t="shared" si="92"/>
        <v>3456.1000000000004</v>
      </c>
      <c r="Z453" s="130">
        <f t="shared" si="93"/>
        <v>0</v>
      </c>
      <c r="AA453" s="131">
        <f t="shared" si="89"/>
        <v>0</v>
      </c>
      <c r="AB453" s="132">
        <f t="shared" si="94"/>
        <v>0</v>
      </c>
      <c r="AC453" s="133">
        <f t="shared" si="95"/>
        <v>0</v>
      </c>
      <c r="AD453" s="133">
        <f t="shared" si="96"/>
        <v>0</v>
      </c>
      <c r="AE453" s="133">
        <f t="shared" si="97"/>
        <v>0</v>
      </c>
      <c r="AF453" s="133">
        <f t="shared" si="98"/>
        <v>0</v>
      </c>
    </row>
    <row r="454" spans="1:32" s="96" customFormat="1" x14ac:dyDescent="0.3">
      <c r="A454" s="122">
        <v>122</v>
      </c>
      <c r="B454" s="123" t="s">
        <v>463</v>
      </c>
      <c r="C454" s="124">
        <v>1</v>
      </c>
      <c r="D454" s="124" t="s">
        <v>776</v>
      </c>
      <c r="E454" s="125" t="s">
        <v>24</v>
      </c>
      <c r="F454" s="21">
        <v>15</v>
      </c>
      <c r="G454" s="126">
        <v>11</v>
      </c>
      <c r="H454" s="126">
        <v>7</v>
      </c>
      <c r="I454" s="126">
        <f t="shared" si="86"/>
        <v>10</v>
      </c>
      <c r="J454" s="146">
        <v>0</v>
      </c>
      <c r="K454" s="127">
        <f t="shared" si="87"/>
        <v>10</v>
      </c>
      <c r="L454" s="128">
        <v>920</v>
      </c>
      <c r="M454" s="128"/>
      <c r="N454" s="129"/>
      <c r="O454" s="129"/>
      <c r="P454" s="129"/>
      <c r="Q454" s="129"/>
      <c r="R454" s="129">
        <v>10</v>
      </c>
      <c r="S454" s="129"/>
      <c r="T454" s="129"/>
      <c r="U454" s="129"/>
      <c r="V454" s="130">
        <f t="shared" si="88"/>
        <v>9200</v>
      </c>
      <c r="W454" s="130">
        <f t="shared" si="90"/>
        <v>0</v>
      </c>
      <c r="X454" s="130">
        <f t="shared" si="91"/>
        <v>0</v>
      </c>
      <c r="Y454" s="130">
        <f t="shared" si="92"/>
        <v>9200</v>
      </c>
      <c r="Z454" s="130">
        <f t="shared" si="93"/>
        <v>0</v>
      </c>
      <c r="AA454" s="131">
        <f t="shared" si="89"/>
        <v>0</v>
      </c>
      <c r="AB454" s="132">
        <f t="shared" si="94"/>
        <v>0</v>
      </c>
      <c r="AC454" s="133">
        <f t="shared" si="95"/>
        <v>0</v>
      </c>
      <c r="AD454" s="133">
        <f t="shared" si="96"/>
        <v>0</v>
      </c>
      <c r="AE454" s="133">
        <f t="shared" si="97"/>
        <v>0</v>
      </c>
      <c r="AF454" s="133">
        <f t="shared" si="98"/>
        <v>0</v>
      </c>
    </row>
    <row r="455" spans="1:32" s="96" customFormat="1" x14ac:dyDescent="0.3">
      <c r="A455" s="122">
        <v>123</v>
      </c>
      <c r="B455" s="123" t="s">
        <v>464</v>
      </c>
      <c r="C455" s="124">
        <v>100</v>
      </c>
      <c r="D455" s="124" t="s">
        <v>775</v>
      </c>
      <c r="E455" s="125" t="s">
        <v>465</v>
      </c>
      <c r="F455" s="21">
        <v>0</v>
      </c>
      <c r="G455" s="126">
        <v>10</v>
      </c>
      <c r="H455" s="126">
        <v>82</v>
      </c>
      <c r="I455" s="126">
        <f>(N455+P455+R455+T455)</f>
        <v>200</v>
      </c>
      <c r="J455" s="146">
        <v>0</v>
      </c>
      <c r="K455" s="127">
        <f t="shared" si="87"/>
        <v>200</v>
      </c>
      <c r="L455" s="128">
        <v>17</v>
      </c>
      <c r="M455" s="128"/>
      <c r="N455" s="129"/>
      <c r="O455" s="129"/>
      <c r="P455" s="129">
        <v>100</v>
      </c>
      <c r="Q455" s="129"/>
      <c r="R455" s="129"/>
      <c r="S455" s="129"/>
      <c r="T455" s="129">
        <v>100</v>
      </c>
      <c r="U455" s="129"/>
      <c r="V455" s="130">
        <f t="shared" si="88"/>
        <v>3400</v>
      </c>
      <c r="W455" s="130">
        <f t="shared" si="90"/>
        <v>0</v>
      </c>
      <c r="X455" s="130">
        <f t="shared" si="91"/>
        <v>1700</v>
      </c>
      <c r="Y455" s="130">
        <f>R455*L455</f>
        <v>0</v>
      </c>
      <c r="Z455" s="130">
        <f t="shared" si="93"/>
        <v>1700</v>
      </c>
      <c r="AA455" s="131">
        <f t="shared" si="89"/>
        <v>0</v>
      </c>
      <c r="AB455" s="132">
        <f t="shared" si="94"/>
        <v>0</v>
      </c>
      <c r="AC455" s="133">
        <f t="shared" si="95"/>
        <v>0</v>
      </c>
      <c r="AD455" s="133">
        <f t="shared" si="96"/>
        <v>0</v>
      </c>
      <c r="AE455" s="133">
        <f t="shared" si="97"/>
        <v>0</v>
      </c>
      <c r="AF455" s="133">
        <f t="shared" si="98"/>
        <v>0</v>
      </c>
    </row>
    <row r="456" spans="1:32" s="96" customFormat="1" x14ac:dyDescent="0.3">
      <c r="A456" s="122">
        <v>124</v>
      </c>
      <c r="B456" s="123" t="s">
        <v>466</v>
      </c>
      <c r="C456" s="124">
        <v>100</v>
      </c>
      <c r="D456" s="124" t="s">
        <v>775</v>
      </c>
      <c r="E456" s="125" t="s">
        <v>465</v>
      </c>
      <c r="F456" s="21">
        <v>0</v>
      </c>
      <c r="G456" s="126">
        <v>10</v>
      </c>
      <c r="H456" s="126">
        <v>40</v>
      </c>
      <c r="I456" s="126">
        <f>(N456+P456+R456+T456)</f>
        <v>100</v>
      </c>
      <c r="J456" s="146">
        <v>0</v>
      </c>
      <c r="K456" s="127">
        <f t="shared" si="87"/>
        <v>100</v>
      </c>
      <c r="L456" s="128">
        <v>17</v>
      </c>
      <c r="M456" s="128"/>
      <c r="N456" s="129"/>
      <c r="O456" s="129"/>
      <c r="P456" s="129"/>
      <c r="Q456" s="129"/>
      <c r="R456" s="129"/>
      <c r="S456" s="129"/>
      <c r="T456" s="129">
        <v>100</v>
      </c>
      <c r="U456" s="129"/>
      <c r="V456" s="130">
        <f t="shared" si="88"/>
        <v>1700</v>
      </c>
      <c r="W456" s="130">
        <f t="shared" si="90"/>
        <v>0</v>
      </c>
      <c r="X456" s="130">
        <f t="shared" si="91"/>
        <v>0</v>
      </c>
      <c r="Y456" s="130">
        <f>R456*L456</f>
        <v>0</v>
      </c>
      <c r="Z456" s="130">
        <f t="shared" si="93"/>
        <v>1700</v>
      </c>
      <c r="AA456" s="131">
        <f t="shared" si="89"/>
        <v>0</v>
      </c>
      <c r="AB456" s="132">
        <f t="shared" si="94"/>
        <v>0</v>
      </c>
      <c r="AC456" s="133">
        <f t="shared" si="95"/>
        <v>0</v>
      </c>
      <c r="AD456" s="133">
        <f t="shared" si="96"/>
        <v>0</v>
      </c>
      <c r="AE456" s="133">
        <f t="shared" si="97"/>
        <v>0</v>
      </c>
      <c r="AF456" s="133">
        <f t="shared" si="98"/>
        <v>0</v>
      </c>
    </row>
    <row r="457" spans="1:32" s="96" customFormat="1" x14ac:dyDescent="0.3">
      <c r="A457" s="122">
        <v>125</v>
      </c>
      <c r="B457" s="123" t="s">
        <v>467</v>
      </c>
      <c r="C457" s="124">
        <v>1</v>
      </c>
      <c r="D457" s="124" t="s">
        <v>775</v>
      </c>
      <c r="E457" s="125" t="s">
        <v>465</v>
      </c>
      <c r="F457" s="21">
        <v>60</v>
      </c>
      <c r="G457" s="126">
        <v>58</v>
      </c>
      <c r="H457" s="126">
        <v>54</v>
      </c>
      <c r="I457" s="126">
        <f t="shared" si="86"/>
        <v>120</v>
      </c>
      <c r="J457" s="146">
        <v>0</v>
      </c>
      <c r="K457" s="127">
        <f t="shared" si="87"/>
        <v>120</v>
      </c>
      <c r="L457" s="128">
        <v>75</v>
      </c>
      <c r="M457" s="128"/>
      <c r="N457" s="129">
        <v>60</v>
      </c>
      <c r="O457" s="129"/>
      <c r="P457" s="129"/>
      <c r="Q457" s="129"/>
      <c r="R457" s="129"/>
      <c r="S457" s="129"/>
      <c r="T457" s="129">
        <v>60</v>
      </c>
      <c r="U457" s="129"/>
      <c r="V457" s="130">
        <f t="shared" si="88"/>
        <v>9000</v>
      </c>
      <c r="W457" s="130">
        <f t="shared" si="90"/>
        <v>4500</v>
      </c>
      <c r="X457" s="130">
        <f t="shared" si="91"/>
        <v>0</v>
      </c>
      <c r="Y457" s="130">
        <f t="shared" si="92"/>
        <v>0</v>
      </c>
      <c r="Z457" s="130">
        <f t="shared" si="93"/>
        <v>4500</v>
      </c>
      <c r="AA457" s="131">
        <f t="shared" si="89"/>
        <v>0</v>
      </c>
      <c r="AB457" s="132">
        <f t="shared" si="94"/>
        <v>0</v>
      </c>
      <c r="AC457" s="133">
        <f t="shared" si="95"/>
        <v>0</v>
      </c>
      <c r="AD457" s="133">
        <f t="shared" si="96"/>
        <v>0</v>
      </c>
      <c r="AE457" s="133">
        <f t="shared" si="97"/>
        <v>0</v>
      </c>
      <c r="AF457" s="133">
        <f t="shared" si="98"/>
        <v>0</v>
      </c>
    </row>
    <row r="458" spans="1:32" s="96" customFormat="1" x14ac:dyDescent="0.3">
      <c r="A458" s="122">
        <v>126</v>
      </c>
      <c r="B458" s="123" t="s">
        <v>468</v>
      </c>
      <c r="C458" s="124">
        <v>1</v>
      </c>
      <c r="D458" s="124" t="s">
        <v>775</v>
      </c>
      <c r="E458" s="125" t="s">
        <v>465</v>
      </c>
      <c r="F458" s="21">
        <v>0</v>
      </c>
      <c r="G458" s="126">
        <v>10</v>
      </c>
      <c r="H458" s="126">
        <v>5</v>
      </c>
      <c r="I458" s="126">
        <f t="shared" si="86"/>
        <v>0</v>
      </c>
      <c r="J458" s="146">
        <v>0</v>
      </c>
      <c r="K458" s="127">
        <f t="shared" si="87"/>
        <v>0</v>
      </c>
      <c r="L458" s="128">
        <v>95</v>
      </c>
      <c r="M458" s="128"/>
      <c r="N458" s="129"/>
      <c r="O458" s="129"/>
      <c r="P458" s="129"/>
      <c r="Q458" s="129"/>
      <c r="R458" s="129"/>
      <c r="S458" s="129"/>
      <c r="T458" s="129"/>
      <c r="U458" s="129"/>
      <c r="V458" s="130">
        <f t="shared" si="88"/>
        <v>0</v>
      </c>
      <c r="W458" s="130">
        <f t="shared" si="90"/>
        <v>0</v>
      </c>
      <c r="X458" s="130">
        <f t="shared" si="91"/>
        <v>0</v>
      </c>
      <c r="Y458" s="130">
        <f t="shared" si="92"/>
        <v>0</v>
      </c>
      <c r="Z458" s="130">
        <f t="shared" si="93"/>
        <v>0</v>
      </c>
      <c r="AA458" s="131">
        <f t="shared" si="89"/>
        <v>0</v>
      </c>
      <c r="AB458" s="132">
        <f t="shared" si="94"/>
        <v>0</v>
      </c>
      <c r="AC458" s="133">
        <f t="shared" si="95"/>
        <v>0</v>
      </c>
      <c r="AD458" s="133">
        <f t="shared" si="96"/>
        <v>0</v>
      </c>
      <c r="AE458" s="133">
        <f t="shared" si="97"/>
        <v>0</v>
      </c>
      <c r="AF458" s="133">
        <f t="shared" si="98"/>
        <v>0</v>
      </c>
    </row>
    <row r="459" spans="1:32" s="96" customFormat="1" x14ac:dyDescent="0.3">
      <c r="A459" s="122">
        <v>127</v>
      </c>
      <c r="B459" s="123" t="s">
        <v>469</v>
      </c>
      <c r="C459" s="124">
        <v>25</v>
      </c>
      <c r="D459" s="124" t="s">
        <v>775</v>
      </c>
      <c r="E459" s="125" t="s">
        <v>24</v>
      </c>
      <c r="F459" s="21">
        <v>0</v>
      </c>
      <c r="G459" s="126">
        <v>4</v>
      </c>
      <c r="H459" s="126">
        <v>2</v>
      </c>
      <c r="I459" s="126">
        <f t="shared" si="86"/>
        <v>5</v>
      </c>
      <c r="J459" s="146">
        <v>0</v>
      </c>
      <c r="K459" s="127">
        <f t="shared" si="87"/>
        <v>5</v>
      </c>
      <c r="L459" s="128">
        <v>125</v>
      </c>
      <c r="M459" s="128"/>
      <c r="N459" s="129"/>
      <c r="O459" s="129"/>
      <c r="P459" s="129"/>
      <c r="Q459" s="129"/>
      <c r="R459" s="129">
        <v>5</v>
      </c>
      <c r="S459" s="129"/>
      <c r="T459" s="129"/>
      <c r="U459" s="129"/>
      <c r="V459" s="130">
        <f t="shared" si="88"/>
        <v>625</v>
      </c>
      <c r="W459" s="130">
        <f t="shared" si="90"/>
        <v>0</v>
      </c>
      <c r="X459" s="130">
        <f t="shared" si="91"/>
        <v>0</v>
      </c>
      <c r="Y459" s="130">
        <f t="shared" si="92"/>
        <v>625</v>
      </c>
      <c r="Z459" s="130">
        <f t="shared" si="93"/>
        <v>0</v>
      </c>
      <c r="AA459" s="131">
        <f t="shared" si="89"/>
        <v>0</v>
      </c>
      <c r="AB459" s="132">
        <f t="shared" si="94"/>
        <v>0</v>
      </c>
      <c r="AC459" s="133">
        <f t="shared" si="95"/>
        <v>0</v>
      </c>
      <c r="AD459" s="133">
        <f t="shared" si="96"/>
        <v>0</v>
      </c>
      <c r="AE459" s="133">
        <f t="shared" si="97"/>
        <v>0</v>
      </c>
      <c r="AF459" s="133">
        <f t="shared" si="98"/>
        <v>0</v>
      </c>
    </row>
    <row r="460" spans="1:32" s="96" customFormat="1" x14ac:dyDescent="0.3">
      <c r="A460" s="122">
        <v>128</v>
      </c>
      <c r="B460" s="123" t="s">
        <v>470</v>
      </c>
      <c r="C460" s="124">
        <v>1</v>
      </c>
      <c r="D460" s="124" t="s">
        <v>775</v>
      </c>
      <c r="E460" s="125" t="s">
        <v>334</v>
      </c>
      <c r="F460" s="21">
        <v>400</v>
      </c>
      <c r="G460" s="126">
        <v>258</v>
      </c>
      <c r="H460" s="126">
        <v>362</v>
      </c>
      <c r="I460" s="126">
        <f t="shared" ref="I460:I524" si="99">(N460+P460+R460+T460)</f>
        <v>400</v>
      </c>
      <c r="J460" s="146">
        <v>0</v>
      </c>
      <c r="K460" s="127">
        <f t="shared" ref="K460:K524" si="100">I460-J460</f>
        <v>400</v>
      </c>
      <c r="L460" s="128">
        <v>16</v>
      </c>
      <c r="M460" s="128"/>
      <c r="N460" s="129">
        <v>200</v>
      </c>
      <c r="O460" s="129"/>
      <c r="P460" s="129"/>
      <c r="Q460" s="129"/>
      <c r="R460" s="129">
        <v>200</v>
      </c>
      <c r="S460" s="129"/>
      <c r="T460" s="129"/>
      <c r="U460" s="129"/>
      <c r="V460" s="130">
        <f t="shared" ref="V460:V500" si="101">W460+X460+Y460+Z460</f>
        <v>6400</v>
      </c>
      <c r="W460" s="130">
        <f t="shared" si="90"/>
        <v>3200</v>
      </c>
      <c r="X460" s="130">
        <f t="shared" si="91"/>
        <v>0</v>
      </c>
      <c r="Y460" s="130">
        <f t="shared" si="92"/>
        <v>3200</v>
      </c>
      <c r="Z460" s="130">
        <f t="shared" si="93"/>
        <v>0</v>
      </c>
      <c r="AA460" s="131">
        <f t="shared" ref="AA460:AA500" si="102">O460+Q460+S460+U460</f>
        <v>0</v>
      </c>
      <c r="AB460" s="132">
        <f t="shared" si="94"/>
        <v>0</v>
      </c>
      <c r="AC460" s="133">
        <f t="shared" si="95"/>
        <v>0</v>
      </c>
      <c r="AD460" s="133">
        <f t="shared" si="96"/>
        <v>0</v>
      </c>
      <c r="AE460" s="133">
        <f t="shared" si="97"/>
        <v>0</v>
      </c>
      <c r="AF460" s="133">
        <f t="shared" si="98"/>
        <v>0</v>
      </c>
    </row>
    <row r="461" spans="1:32" s="96" customFormat="1" x14ac:dyDescent="0.3">
      <c r="A461" s="122">
        <v>129</v>
      </c>
      <c r="B461" s="123" t="s">
        <v>471</v>
      </c>
      <c r="C461" s="124">
        <v>1</v>
      </c>
      <c r="D461" s="124" t="s">
        <v>775</v>
      </c>
      <c r="E461" s="125" t="s">
        <v>334</v>
      </c>
      <c r="F461" s="21">
        <v>800</v>
      </c>
      <c r="G461" s="126">
        <v>516</v>
      </c>
      <c r="H461" s="126">
        <v>500</v>
      </c>
      <c r="I461" s="126">
        <f t="shared" si="99"/>
        <v>600</v>
      </c>
      <c r="J461" s="146">
        <v>0</v>
      </c>
      <c r="K461" s="127">
        <f t="shared" si="100"/>
        <v>600</v>
      </c>
      <c r="L461" s="128">
        <v>36</v>
      </c>
      <c r="M461" s="128"/>
      <c r="N461" s="129">
        <v>300</v>
      </c>
      <c r="O461" s="129"/>
      <c r="P461" s="129"/>
      <c r="Q461" s="129"/>
      <c r="R461" s="129">
        <v>300</v>
      </c>
      <c r="S461" s="129"/>
      <c r="T461" s="129"/>
      <c r="U461" s="129"/>
      <c r="V461" s="130">
        <f t="shared" si="101"/>
        <v>21600</v>
      </c>
      <c r="W461" s="130">
        <f t="shared" ref="W461:W500" si="103">N461*L461</f>
        <v>10800</v>
      </c>
      <c r="X461" s="130">
        <f t="shared" ref="X461:X500" si="104">P461*L461</f>
        <v>0</v>
      </c>
      <c r="Y461" s="130">
        <f t="shared" ref="Y461:Y500" si="105">R461*L461</f>
        <v>10800</v>
      </c>
      <c r="Z461" s="130">
        <f t="shared" ref="Z461:Z500" si="106">T461*L461</f>
        <v>0</v>
      </c>
      <c r="AA461" s="131">
        <f t="shared" si="102"/>
        <v>0</v>
      </c>
      <c r="AB461" s="132">
        <f t="shared" ref="AB461:AB500" si="107">AA461*L461</f>
        <v>0</v>
      </c>
      <c r="AC461" s="133">
        <f t="shared" ref="AC461:AC500" si="108">O461*L461</f>
        <v>0</v>
      </c>
      <c r="AD461" s="133">
        <f t="shared" ref="AD461:AD500" si="109">Q461*L461</f>
        <v>0</v>
      </c>
      <c r="AE461" s="133">
        <f t="shared" ref="AE461:AE500" si="110">S461*L461</f>
        <v>0</v>
      </c>
      <c r="AF461" s="133">
        <f t="shared" ref="AF461:AF500" si="111">U461*L461</f>
        <v>0</v>
      </c>
    </row>
    <row r="462" spans="1:32" s="96" customFormat="1" x14ac:dyDescent="0.3">
      <c r="A462" s="122"/>
      <c r="B462" s="123" t="s">
        <v>472</v>
      </c>
      <c r="C462" s="124">
        <v>1</v>
      </c>
      <c r="D462" s="124" t="s">
        <v>775</v>
      </c>
      <c r="E462" s="125" t="s">
        <v>334</v>
      </c>
      <c r="F462" s="21"/>
      <c r="G462" s="126"/>
      <c r="H462" s="126">
        <v>25</v>
      </c>
      <c r="I462" s="126">
        <f t="shared" si="99"/>
        <v>0</v>
      </c>
      <c r="J462" s="146">
        <v>0</v>
      </c>
      <c r="K462" s="127">
        <f t="shared" si="100"/>
        <v>0</v>
      </c>
      <c r="L462" s="128">
        <v>62.9</v>
      </c>
      <c r="M462" s="128"/>
      <c r="N462" s="129"/>
      <c r="O462" s="129"/>
      <c r="P462" s="129"/>
      <c r="Q462" s="129"/>
      <c r="R462" s="129"/>
      <c r="S462" s="129"/>
      <c r="T462" s="129"/>
      <c r="U462" s="129"/>
      <c r="V462" s="130"/>
      <c r="W462" s="130"/>
      <c r="X462" s="130">
        <f t="shared" si="104"/>
        <v>0</v>
      </c>
      <c r="Y462" s="130"/>
      <c r="Z462" s="130">
        <f t="shared" si="106"/>
        <v>0</v>
      </c>
      <c r="AA462" s="131"/>
      <c r="AB462" s="132"/>
      <c r="AC462" s="133">
        <f t="shared" si="108"/>
        <v>0</v>
      </c>
      <c r="AD462" s="133">
        <f t="shared" si="109"/>
        <v>0</v>
      </c>
      <c r="AE462" s="133">
        <f t="shared" si="110"/>
        <v>0</v>
      </c>
      <c r="AF462" s="133">
        <f t="shared" si="111"/>
        <v>0</v>
      </c>
    </row>
    <row r="463" spans="1:32" s="96" customFormat="1" x14ac:dyDescent="0.3">
      <c r="A463" s="122">
        <v>130</v>
      </c>
      <c r="B463" s="123" t="s">
        <v>473</v>
      </c>
      <c r="C463" s="124">
        <v>12</v>
      </c>
      <c r="D463" s="124" t="s">
        <v>775</v>
      </c>
      <c r="E463" s="125" t="s">
        <v>247</v>
      </c>
      <c r="F463" s="21">
        <v>0</v>
      </c>
      <c r="G463" s="126">
        <v>10</v>
      </c>
      <c r="H463" s="126">
        <v>11</v>
      </c>
      <c r="I463" s="126">
        <f t="shared" si="99"/>
        <v>20</v>
      </c>
      <c r="J463" s="146">
        <v>0</v>
      </c>
      <c r="K463" s="127">
        <f t="shared" si="100"/>
        <v>20</v>
      </c>
      <c r="L463" s="128">
        <v>63</v>
      </c>
      <c r="M463" s="128"/>
      <c r="N463" s="129">
        <v>10</v>
      </c>
      <c r="O463" s="129"/>
      <c r="P463" s="129"/>
      <c r="Q463" s="129"/>
      <c r="R463" s="129">
        <v>10</v>
      </c>
      <c r="S463" s="129"/>
      <c r="T463" s="129"/>
      <c r="U463" s="129"/>
      <c r="V463" s="130">
        <f t="shared" si="101"/>
        <v>1260</v>
      </c>
      <c r="W463" s="130">
        <f t="shared" si="103"/>
        <v>630</v>
      </c>
      <c r="X463" s="130">
        <f t="shared" si="104"/>
        <v>0</v>
      </c>
      <c r="Y463" s="130">
        <f t="shared" si="105"/>
        <v>630</v>
      </c>
      <c r="Z463" s="130">
        <f t="shared" si="106"/>
        <v>0</v>
      </c>
      <c r="AA463" s="131">
        <f t="shared" si="102"/>
        <v>0</v>
      </c>
      <c r="AB463" s="132">
        <f t="shared" si="107"/>
        <v>0</v>
      </c>
      <c r="AC463" s="133">
        <f t="shared" si="108"/>
        <v>0</v>
      </c>
      <c r="AD463" s="133">
        <f t="shared" si="109"/>
        <v>0</v>
      </c>
      <c r="AE463" s="133">
        <f t="shared" si="110"/>
        <v>0</v>
      </c>
      <c r="AF463" s="133">
        <f t="shared" si="111"/>
        <v>0</v>
      </c>
    </row>
    <row r="464" spans="1:32" s="96" customFormat="1" x14ac:dyDescent="0.3">
      <c r="A464" s="122">
        <v>131</v>
      </c>
      <c r="B464" s="123" t="s">
        <v>474</v>
      </c>
      <c r="C464" s="124">
        <v>12</v>
      </c>
      <c r="D464" s="124" t="s">
        <v>775</v>
      </c>
      <c r="E464" s="125" t="s">
        <v>247</v>
      </c>
      <c r="F464" s="21">
        <v>0</v>
      </c>
      <c r="G464" s="126">
        <v>9</v>
      </c>
      <c r="H464" s="126">
        <v>11</v>
      </c>
      <c r="I464" s="126">
        <f t="shared" si="99"/>
        <v>20</v>
      </c>
      <c r="J464" s="146">
        <v>0</v>
      </c>
      <c r="K464" s="127">
        <f t="shared" si="100"/>
        <v>20</v>
      </c>
      <c r="L464" s="128">
        <v>83</v>
      </c>
      <c r="M464" s="128"/>
      <c r="N464" s="129">
        <v>10</v>
      </c>
      <c r="O464" s="129"/>
      <c r="P464" s="129"/>
      <c r="Q464" s="129"/>
      <c r="R464" s="129">
        <v>10</v>
      </c>
      <c r="S464" s="129"/>
      <c r="T464" s="129"/>
      <c r="U464" s="129"/>
      <c r="V464" s="130">
        <f t="shared" si="101"/>
        <v>1660</v>
      </c>
      <c r="W464" s="130">
        <f t="shared" si="103"/>
        <v>830</v>
      </c>
      <c r="X464" s="130">
        <f t="shared" si="104"/>
        <v>0</v>
      </c>
      <c r="Y464" s="130">
        <f t="shared" si="105"/>
        <v>830</v>
      </c>
      <c r="Z464" s="130">
        <f t="shared" si="106"/>
        <v>0</v>
      </c>
      <c r="AA464" s="131">
        <f t="shared" si="102"/>
        <v>0</v>
      </c>
      <c r="AB464" s="132">
        <f t="shared" si="107"/>
        <v>0</v>
      </c>
      <c r="AC464" s="133">
        <f t="shared" si="108"/>
        <v>0</v>
      </c>
      <c r="AD464" s="133">
        <f t="shared" si="109"/>
        <v>0</v>
      </c>
      <c r="AE464" s="133">
        <f t="shared" si="110"/>
        <v>0</v>
      </c>
      <c r="AF464" s="133">
        <f t="shared" si="111"/>
        <v>0</v>
      </c>
    </row>
    <row r="465" spans="1:32" s="96" customFormat="1" x14ac:dyDescent="0.3">
      <c r="A465" s="122">
        <v>132</v>
      </c>
      <c r="B465" s="123" t="s">
        <v>475</v>
      </c>
      <c r="C465" s="124">
        <v>1</v>
      </c>
      <c r="D465" s="124" t="s">
        <v>775</v>
      </c>
      <c r="E465" s="125" t="s">
        <v>413</v>
      </c>
      <c r="F465" s="21">
        <v>0</v>
      </c>
      <c r="G465" s="126">
        <v>0</v>
      </c>
      <c r="H465" s="126">
        <v>0</v>
      </c>
      <c r="I465" s="126">
        <f t="shared" si="99"/>
        <v>0</v>
      </c>
      <c r="J465" s="146">
        <v>0</v>
      </c>
      <c r="K465" s="127">
        <f t="shared" si="100"/>
        <v>0</v>
      </c>
      <c r="L465" s="128">
        <v>750</v>
      </c>
      <c r="M465" s="128"/>
      <c r="N465" s="129"/>
      <c r="O465" s="129"/>
      <c r="P465" s="129"/>
      <c r="Q465" s="129"/>
      <c r="R465" s="129"/>
      <c r="S465" s="129"/>
      <c r="T465" s="129"/>
      <c r="U465" s="129"/>
      <c r="V465" s="130">
        <f t="shared" si="101"/>
        <v>0</v>
      </c>
      <c r="W465" s="130">
        <f t="shared" si="103"/>
        <v>0</v>
      </c>
      <c r="X465" s="130">
        <f t="shared" si="104"/>
        <v>0</v>
      </c>
      <c r="Y465" s="130">
        <f t="shared" si="105"/>
        <v>0</v>
      </c>
      <c r="Z465" s="130">
        <f t="shared" si="106"/>
        <v>0</v>
      </c>
      <c r="AA465" s="131">
        <f t="shared" si="102"/>
        <v>0</v>
      </c>
      <c r="AB465" s="132">
        <f t="shared" si="107"/>
        <v>0</v>
      </c>
      <c r="AC465" s="133">
        <f t="shared" si="108"/>
        <v>0</v>
      </c>
      <c r="AD465" s="133">
        <f t="shared" si="109"/>
        <v>0</v>
      </c>
      <c r="AE465" s="133">
        <f t="shared" si="110"/>
        <v>0</v>
      </c>
      <c r="AF465" s="133">
        <f t="shared" si="111"/>
        <v>0</v>
      </c>
    </row>
    <row r="466" spans="1:32" s="96" customFormat="1" x14ac:dyDescent="0.3">
      <c r="A466" s="122">
        <v>133</v>
      </c>
      <c r="B466" s="123" t="s">
        <v>476</v>
      </c>
      <c r="C466" s="124">
        <v>1</v>
      </c>
      <c r="D466" s="124" t="s">
        <v>775</v>
      </c>
      <c r="E466" s="125" t="s">
        <v>360</v>
      </c>
      <c r="F466" s="21">
        <v>0</v>
      </c>
      <c r="G466" s="126">
        <v>0</v>
      </c>
      <c r="H466" s="126">
        <v>176</v>
      </c>
      <c r="I466" s="126">
        <f t="shared" si="99"/>
        <v>840</v>
      </c>
      <c r="J466" s="146">
        <v>0</v>
      </c>
      <c r="K466" s="127">
        <f t="shared" si="100"/>
        <v>840</v>
      </c>
      <c r="L466" s="128">
        <v>8</v>
      </c>
      <c r="M466" s="128"/>
      <c r="N466" s="129">
        <v>280</v>
      </c>
      <c r="O466" s="129"/>
      <c r="P466" s="129">
        <v>280</v>
      </c>
      <c r="Q466" s="129"/>
      <c r="R466" s="129">
        <v>280</v>
      </c>
      <c r="S466" s="129"/>
      <c r="T466" s="129"/>
      <c r="U466" s="129"/>
      <c r="V466" s="130">
        <f t="shared" si="101"/>
        <v>6720</v>
      </c>
      <c r="W466" s="130">
        <f t="shared" si="103"/>
        <v>2240</v>
      </c>
      <c r="X466" s="130">
        <f t="shared" si="104"/>
        <v>2240</v>
      </c>
      <c r="Y466" s="130">
        <f t="shared" si="105"/>
        <v>2240</v>
      </c>
      <c r="Z466" s="130">
        <f t="shared" si="106"/>
        <v>0</v>
      </c>
      <c r="AA466" s="131">
        <f t="shared" si="102"/>
        <v>0</v>
      </c>
      <c r="AB466" s="132">
        <f t="shared" si="107"/>
        <v>0</v>
      </c>
      <c r="AC466" s="133">
        <f t="shared" si="108"/>
        <v>0</v>
      </c>
      <c r="AD466" s="133">
        <f t="shared" si="109"/>
        <v>0</v>
      </c>
      <c r="AE466" s="133">
        <f t="shared" si="110"/>
        <v>0</v>
      </c>
      <c r="AF466" s="133">
        <f t="shared" si="111"/>
        <v>0</v>
      </c>
    </row>
    <row r="467" spans="1:32" s="96" customFormat="1" x14ac:dyDescent="0.3">
      <c r="A467" s="122">
        <v>134</v>
      </c>
      <c r="B467" s="123" t="s">
        <v>477</v>
      </c>
      <c r="C467" s="124">
        <v>10</v>
      </c>
      <c r="D467" s="124" t="s">
        <v>775</v>
      </c>
      <c r="E467" s="125" t="s">
        <v>478</v>
      </c>
      <c r="F467" s="21">
        <v>0</v>
      </c>
      <c r="G467" s="126">
        <v>1040</v>
      </c>
      <c r="H467" s="126">
        <v>1040</v>
      </c>
      <c r="I467" s="126">
        <f t="shared" si="99"/>
        <v>2880</v>
      </c>
      <c r="J467" s="146">
        <v>0</v>
      </c>
      <c r="K467" s="127">
        <f t="shared" si="100"/>
        <v>2880</v>
      </c>
      <c r="L467" s="128">
        <v>4</v>
      </c>
      <c r="M467" s="128"/>
      <c r="N467" s="129"/>
      <c r="O467" s="129"/>
      <c r="P467" s="129">
        <v>960</v>
      </c>
      <c r="Q467" s="129"/>
      <c r="R467" s="129">
        <v>960</v>
      </c>
      <c r="S467" s="129"/>
      <c r="T467" s="129">
        <v>960</v>
      </c>
      <c r="U467" s="129"/>
      <c r="V467" s="130">
        <f t="shared" si="101"/>
        <v>11520</v>
      </c>
      <c r="W467" s="130">
        <f t="shared" si="103"/>
        <v>0</v>
      </c>
      <c r="X467" s="130">
        <f t="shared" si="104"/>
        <v>3840</v>
      </c>
      <c r="Y467" s="130">
        <f t="shared" si="105"/>
        <v>3840</v>
      </c>
      <c r="Z467" s="130">
        <f t="shared" si="106"/>
        <v>3840</v>
      </c>
      <c r="AA467" s="131">
        <f t="shared" si="102"/>
        <v>0</v>
      </c>
      <c r="AB467" s="132">
        <f t="shared" si="107"/>
        <v>0</v>
      </c>
      <c r="AC467" s="133">
        <f t="shared" si="108"/>
        <v>0</v>
      </c>
      <c r="AD467" s="133">
        <f t="shared" si="109"/>
        <v>0</v>
      </c>
      <c r="AE467" s="133">
        <f t="shared" si="110"/>
        <v>0</v>
      </c>
      <c r="AF467" s="133">
        <f t="shared" si="111"/>
        <v>0</v>
      </c>
    </row>
    <row r="468" spans="1:32" s="96" customFormat="1" x14ac:dyDescent="0.3">
      <c r="A468" s="122">
        <v>135</v>
      </c>
      <c r="B468" s="145" t="s">
        <v>479</v>
      </c>
      <c r="C468" s="124">
        <v>1</v>
      </c>
      <c r="D468" s="124" t="s">
        <v>774</v>
      </c>
      <c r="E468" s="125" t="s">
        <v>358</v>
      </c>
      <c r="F468" s="21">
        <v>800</v>
      </c>
      <c r="G468" s="126">
        <v>210</v>
      </c>
      <c r="H468" s="126">
        <v>0</v>
      </c>
      <c r="I468" s="126">
        <f t="shared" si="99"/>
        <v>0</v>
      </c>
      <c r="J468" s="146">
        <v>0</v>
      </c>
      <c r="K468" s="127">
        <f t="shared" si="100"/>
        <v>0</v>
      </c>
      <c r="L468" s="128">
        <v>7.49</v>
      </c>
      <c r="M468" s="128"/>
      <c r="N468" s="129"/>
      <c r="O468" s="129"/>
      <c r="P468" s="129"/>
      <c r="Q468" s="129"/>
      <c r="R468" s="129"/>
      <c r="S468" s="129"/>
      <c r="T468" s="129"/>
      <c r="U468" s="129"/>
      <c r="V468" s="130">
        <f t="shared" si="101"/>
        <v>0</v>
      </c>
      <c r="W468" s="130">
        <f t="shared" si="103"/>
        <v>0</v>
      </c>
      <c r="X468" s="130">
        <f t="shared" si="104"/>
        <v>0</v>
      </c>
      <c r="Y468" s="130">
        <f t="shared" si="105"/>
        <v>0</v>
      </c>
      <c r="Z468" s="130">
        <f t="shared" si="106"/>
        <v>0</v>
      </c>
      <c r="AA468" s="131">
        <f t="shared" si="102"/>
        <v>0</v>
      </c>
      <c r="AB468" s="132">
        <f t="shared" si="107"/>
        <v>0</v>
      </c>
      <c r="AC468" s="133">
        <f t="shared" si="108"/>
        <v>0</v>
      </c>
      <c r="AD468" s="133">
        <f t="shared" si="109"/>
        <v>0</v>
      </c>
      <c r="AE468" s="133">
        <f t="shared" si="110"/>
        <v>0</v>
      </c>
      <c r="AF468" s="133">
        <f t="shared" si="111"/>
        <v>0</v>
      </c>
    </row>
    <row r="469" spans="1:32" s="96" customFormat="1" x14ac:dyDescent="0.3">
      <c r="A469" s="122">
        <v>136</v>
      </c>
      <c r="B469" s="123" t="s">
        <v>480</v>
      </c>
      <c r="C469" s="124">
        <v>1</v>
      </c>
      <c r="D469" s="124" t="s">
        <v>768</v>
      </c>
      <c r="E469" s="125" t="s">
        <v>358</v>
      </c>
      <c r="F469" s="21">
        <v>400</v>
      </c>
      <c r="G469" s="126">
        <v>300</v>
      </c>
      <c r="H469" s="126">
        <v>0</v>
      </c>
      <c r="I469" s="126">
        <f t="shared" si="99"/>
        <v>0</v>
      </c>
      <c r="J469" s="146">
        <v>0</v>
      </c>
      <c r="K469" s="127">
        <f t="shared" si="100"/>
        <v>0</v>
      </c>
      <c r="L469" s="128">
        <v>3.15</v>
      </c>
      <c r="M469" s="128"/>
      <c r="N469" s="129"/>
      <c r="O469" s="129"/>
      <c r="P469" s="129"/>
      <c r="Q469" s="129"/>
      <c r="R469" s="129"/>
      <c r="S469" s="129"/>
      <c r="T469" s="129"/>
      <c r="U469" s="129"/>
      <c r="V469" s="130">
        <f t="shared" si="101"/>
        <v>0</v>
      </c>
      <c r="W469" s="130">
        <f t="shared" si="103"/>
        <v>0</v>
      </c>
      <c r="X469" s="130">
        <f t="shared" si="104"/>
        <v>0</v>
      </c>
      <c r="Y469" s="130">
        <f t="shared" si="105"/>
        <v>0</v>
      </c>
      <c r="Z469" s="130">
        <f t="shared" si="106"/>
        <v>0</v>
      </c>
      <c r="AA469" s="131">
        <f t="shared" si="102"/>
        <v>0</v>
      </c>
      <c r="AB469" s="132">
        <f t="shared" si="107"/>
        <v>0</v>
      </c>
      <c r="AC469" s="133">
        <f t="shared" si="108"/>
        <v>0</v>
      </c>
      <c r="AD469" s="133">
        <f t="shared" si="109"/>
        <v>0</v>
      </c>
      <c r="AE469" s="133">
        <f t="shared" si="110"/>
        <v>0</v>
      </c>
      <c r="AF469" s="133">
        <f t="shared" si="111"/>
        <v>0</v>
      </c>
    </row>
    <row r="470" spans="1:32" s="96" customFormat="1" x14ac:dyDescent="0.3">
      <c r="A470" s="122">
        <v>137</v>
      </c>
      <c r="B470" s="123" t="s">
        <v>481</v>
      </c>
      <c r="C470" s="124">
        <v>1</v>
      </c>
      <c r="D470" s="124" t="s">
        <v>768</v>
      </c>
      <c r="E470" s="125" t="s">
        <v>358</v>
      </c>
      <c r="F470" s="21">
        <v>200</v>
      </c>
      <c r="G470" s="126">
        <v>130</v>
      </c>
      <c r="H470" s="126">
        <v>0</v>
      </c>
      <c r="I470" s="126">
        <f t="shared" si="99"/>
        <v>0</v>
      </c>
      <c r="J470" s="146">
        <v>0</v>
      </c>
      <c r="K470" s="127">
        <f t="shared" si="100"/>
        <v>0</v>
      </c>
      <c r="L470" s="128">
        <v>4.1500000000000004</v>
      </c>
      <c r="M470" s="128"/>
      <c r="N470" s="129"/>
      <c r="O470" s="129"/>
      <c r="P470" s="129"/>
      <c r="Q470" s="129"/>
      <c r="R470" s="129"/>
      <c r="S470" s="129"/>
      <c r="T470" s="129"/>
      <c r="U470" s="129"/>
      <c r="V470" s="130">
        <f t="shared" si="101"/>
        <v>0</v>
      </c>
      <c r="W470" s="130">
        <f t="shared" si="103"/>
        <v>0</v>
      </c>
      <c r="X470" s="130">
        <f t="shared" si="104"/>
        <v>0</v>
      </c>
      <c r="Y470" s="130">
        <f t="shared" si="105"/>
        <v>0</v>
      </c>
      <c r="Z470" s="130">
        <f t="shared" si="106"/>
        <v>0</v>
      </c>
      <c r="AA470" s="131">
        <f t="shared" si="102"/>
        <v>0</v>
      </c>
      <c r="AB470" s="132">
        <f t="shared" si="107"/>
        <v>0</v>
      </c>
      <c r="AC470" s="133">
        <f t="shared" si="108"/>
        <v>0</v>
      </c>
      <c r="AD470" s="133">
        <f t="shared" si="109"/>
        <v>0</v>
      </c>
      <c r="AE470" s="133">
        <f t="shared" si="110"/>
        <v>0</v>
      </c>
      <c r="AF470" s="133">
        <f t="shared" si="111"/>
        <v>0</v>
      </c>
    </row>
    <row r="471" spans="1:32" s="96" customFormat="1" x14ac:dyDescent="0.3">
      <c r="A471" s="122">
        <v>138</v>
      </c>
      <c r="B471" s="123" t="s">
        <v>482</v>
      </c>
      <c r="C471" s="124">
        <v>50</v>
      </c>
      <c r="D471" s="124" t="s">
        <v>777</v>
      </c>
      <c r="E471" s="125" t="s">
        <v>24</v>
      </c>
      <c r="F471" s="21">
        <v>0</v>
      </c>
      <c r="G471" s="126">
        <v>2</v>
      </c>
      <c r="H471" s="126">
        <v>0</v>
      </c>
      <c r="I471" s="126">
        <f t="shared" si="99"/>
        <v>2</v>
      </c>
      <c r="J471" s="146">
        <v>0</v>
      </c>
      <c r="K471" s="127">
        <f t="shared" si="100"/>
        <v>2</v>
      </c>
      <c r="L471" s="128">
        <v>460.1</v>
      </c>
      <c r="M471" s="128"/>
      <c r="N471" s="129"/>
      <c r="O471" s="129"/>
      <c r="P471" s="129"/>
      <c r="Q471" s="129"/>
      <c r="R471" s="129">
        <v>2</v>
      </c>
      <c r="S471" s="129"/>
      <c r="T471" s="129"/>
      <c r="U471" s="129"/>
      <c r="V471" s="130">
        <f t="shared" si="101"/>
        <v>920.2</v>
      </c>
      <c r="W471" s="130">
        <f t="shared" si="103"/>
        <v>0</v>
      </c>
      <c r="X471" s="130">
        <f t="shared" si="104"/>
        <v>0</v>
      </c>
      <c r="Y471" s="130">
        <f t="shared" si="105"/>
        <v>920.2</v>
      </c>
      <c r="Z471" s="130">
        <f t="shared" si="106"/>
        <v>0</v>
      </c>
      <c r="AA471" s="131">
        <f t="shared" si="102"/>
        <v>0</v>
      </c>
      <c r="AB471" s="132">
        <f t="shared" si="107"/>
        <v>0</v>
      </c>
      <c r="AC471" s="133">
        <f t="shared" si="108"/>
        <v>0</v>
      </c>
      <c r="AD471" s="133">
        <f t="shared" si="109"/>
        <v>0</v>
      </c>
      <c r="AE471" s="133">
        <f t="shared" si="110"/>
        <v>0</v>
      </c>
      <c r="AF471" s="133">
        <f t="shared" si="111"/>
        <v>0</v>
      </c>
    </row>
    <row r="472" spans="1:32" s="96" customFormat="1" x14ac:dyDescent="0.3">
      <c r="A472" s="122">
        <v>139</v>
      </c>
      <c r="B472" s="123" t="s">
        <v>483</v>
      </c>
      <c r="C472" s="124">
        <v>50</v>
      </c>
      <c r="D472" s="124" t="s">
        <v>777</v>
      </c>
      <c r="E472" s="125" t="s">
        <v>24</v>
      </c>
      <c r="F472" s="21">
        <v>10</v>
      </c>
      <c r="G472" s="126">
        <v>1</v>
      </c>
      <c r="H472" s="126">
        <v>0</v>
      </c>
      <c r="I472" s="126">
        <f t="shared" si="99"/>
        <v>0</v>
      </c>
      <c r="J472" s="146">
        <v>0</v>
      </c>
      <c r="K472" s="127">
        <f t="shared" si="100"/>
        <v>0</v>
      </c>
      <c r="L472" s="128">
        <v>460.1</v>
      </c>
      <c r="M472" s="128"/>
      <c r="N472" s="129"/>
      <c r="O472" s="129"/>
      <c r="P472" s="129"/>
      <c r="Q472" s="129"/>
      <c r="R472" s="129"/>
      <c r="S472" s="129"/>
      <c r="T472" s="129"/>
      <c r="U472" s="129"/>
      <c r="V472" s="130">
        <f t="shared" si="101"/>
        <v>0</v>
      </c>
      <c r="W472" s="130">
        <f t="shared" si="103"/>
        <v>0</v>
      </c>
      <c r="X472" s="130">
        <f t="shared" si="104"/>
        <v>0</v>
      </c>
      <c r="Y472" s="130">
        <f t="shared" si="105"/>
        <v>0</v>
      </c>
      <c r="Z472" s="130">
        <f t="shared" si="106"/>
        <v>0</v>
      </c>
      <c r="AA472" s="131">
        <f t="shared" si="102"/>
        <v>0</v>
      </c>
      <c r="AB472" s="132">
        <f t="shared" si="107"/>
        <v>0</v>
      </c>
      <c r="AC472" s="133">
        <f t="shared" si="108"/>
        <v>0</v>
      </c>
      <c r="AD472" s="133">
        <f t="shared" si="109"/>
        <v>0</v>
      </c>
      <c r="AE472" s="133">
        <f t="shared" si="110"/>
        <v>0</v>
      </c>
      <c r="AF472" s="133">
        <f t="shared" si="111"/>
        <v>0</v>
      </c>
    </row>
    <row r="473" spans="1:32" s="96" customFormat="1" x14ac:dyDescent="0.3">
      <c r="A473" s="122">
        <v>140</v>
      </c>
      <c r="B473" s="123" t="s">
        <v>484</v>
      </c>
      <c r="C473" s="124">
        <v>50</v>
      </c>
      <c r="D473" s="124" t="s">
        <v>777</v>
      </c>
      <c r="E473" s="125" t="s">
        <v>24</v>
      </c>
      <c r="F473" s="21">
        <v>20</v>
      </c>
      <c r="G473" s="126">
        <v>7</v>
      </c>
      <c r="H473" s="126">
        <v>4</v>
      </c>
      <c r="I473" s="126">
        <f t="shared" si="99"/>
        <v>5</v>
      </c>
      <c r="J473" s="146">
        <v>0</v>
      </c>
      <c r="K473" s="127">
        <f t="shared" si="100"/>
        <v>5</v>
      </c>
      <c r="L473" s="128">
        <v>460.1</v>
      </c>
      <c r="M473" s="128"/>
      <c r="N473" s="129"/>
      <c r="O473" s="129"/>
      <c r="P473" s="129">
        <v>5</v>
      </c>
      <c r="Q473" s="129"/>
      <c r="R473" s="129"/>
      <c r="S473" s="129"/>
      <c r="T473" s="129"/>
      <c r="U473" s="129"/>
      <c r="V473" s="130">
        <f t="shared" si="101"/>
        <v>2300.5</v>
      </c>
      <c r="W473" s="130">
        <f t="shared" si="103"/>
        <v>0</v>
      </c>
      <c r="X473" s="130">
        <f t="shared" si="104"/>
        <v>2300.5</v>
      </c>
      <c r="Y473" s="130">
        <f t="shared" si="105"/>
        <v>0</v>
      </c>
      <c r="Z473" s="130">
        <f t="shared" si="106"/>
        <v>0</v>
      </c>
      <c r="AA473" s="131">
        <f t="shared" si="102"/>
        <v>0</v>
      </c>
      <c r="AB473" s="132">
        <f t="shared" si="107"/>
        <v>0</v>
      </c>
      <c r="AC473" s="133">
        <f t="shared" si="108"/>
        <v>0</v>
      </c>
      <c r="AD473" s="133">
        <f t="shared" si="109"/>
        <v>0</v>
      </c>
      <c r="AE473" s="133">
        <f t="shared" si="110"/>
        <v>0</v>
      </c>
      <c r="AF473" s="133">
        <f t="shared" si="111"/>
        <v>0</v>
      </c>
    </row>
    <row r="474" spans="1:32" s="96" customFormat="1" x14ac:dyDescent="0.3">
      <c r="A474" s="122">
        <v>141</v>
      </c>
      <c r="B474" s="123" t="s">
        <v>485</v>
      </c>
      <c r="C474" s="124">
        <v>50</v>
      </c>
      <c r="D474" s="124" t="s">
        <v>777</v>
      </c>
      <c r="E474" s="125" t="s">
        <v>24</v>
      </c>
      <c r="F474" s="21">
        <v>15</v>
      </c>
      <c r="G474" s="126">
        <v>13</v>
      </c>
      <c r="H474" s="126">
        <v>6</v>
      </c>
      <c r="I474" s="126">
        <f t="shared" si="99"/>
        <v>10</v>
      </c>
      <c r="J474" s="146">
        <v>0</v>
      </c>
      <c r="K474" s="127">
        <f t="shared" si="100"/>
        <v>10</v>
      </c>
      <c r="L474" s="128">
        <v>460.1</v>
      </c>
      <c r="M474" s="128"/>
      <c r="N474" s="129"/>
      <c r="O474" s="129"/>
      <c r="P474" s="129">
        <v>10</v>
      </c>
      <c r="Q474" s="129"/>
      <c r="R474" s="129"/>
      <c r="S474" s="129"/>
      <c r="T474" s="129"/>
      <c r="U474" s="129"/>
      <c r="V474" s="130">
        <f t="shared" si="101"/>
        <v>4601</v>
      </c>
      <c r="W474" s="130">
        <f t="shared" si="103"/>
        <v>0</v>
      </c>
      <c r="X474" s="130">
        <f t="shared" si="104"/>
        <v>4601</v>
      </c>
      <c r="Y474" s="130">
        <f t="shared" si="105"/>
        <v>0</v>
      </c>
      <c r="Z474" s="130">
        <f t="shared" si="106"/>
        <v>0</v>
      </c>
      <c r="AA474" s="131">
        <f t="shared" si="102"/>
        <v>0</v>
      </c>
      <c r="AB474" s="132">
        <f t="shared" si="107"/>
        <v>0</v>
      </c>
      <c r="AC474" s="133">
        <f t="shared" si="108"/>
        <v>0</v>
      </c>
      <c r="AD474" s="133">
        <f t="shared" si="109"/>
        <v>0</v>
      </c>
      <c r="AE474" s="133">
        <f t="shared" si="110"/>
        <v>0</v>
      </c>
      <c r="AF474" s="133">
        <f t="shared" si="111"/>
        <v>0</v>
      </c>
    </row>
    <row r="475" spans="1:32" s="96" customFormat="1" x14ac:dyDescent="0.3">
      <c r="A475" s="159">
        <v>142</v>
      </c>
      <c r="B475" s="123" t="s">
        <v>486</v>
      </c>
      <c r="C475" s="124">
        <v>100</v>
      </c>
      <c r="D475" s="124" t="s">
        <v>777</v>
      </c>
      <c r="E475" s="125" t="s">
        <v>24</v>
      </c>
      <c r="F475" s="21">
        <v>35</v>
      </c>
      <c r="G475" s="126">
        <v>20</v>
      </c>
      <c r="H475" s="126">
        <v>12</v>
      </c>
      <c r="I475" s="126">
        <f t="shared" si="99"/>
        <v>20</v>
      </c>
      <c r="J475" s="146">
        <v>0</v>
      </c>
      <c r="K475" s="127">
        <f t="shared" si="100"/>
        <v>20</v>
      </c>
      <c r="L475" s="128">
        <v>47.08</v>
      </c>
      <c r="M475" s="128"/>
      <c r="N475" s="129">
        <v>10</v>
      </c>
      <c r="O475" s="129"/>
      <c r="P475" s="129"/>
      <c r="Q475" s="129"/>
      <c r="R475" s="129">
        <v>10</v>
      </c>
      <c r="S475" s="129"/>
      <c r="T475" s="129"/>
      <c r="U475" s="129"/>
      <c r="V475" s="130">
        <f t="shared" si="101"/>
        <v>941.59999999999991</v>
      </c>
      <c r="W475" s="130">
        <f t="shared" si="103"/>
        <v>470.79999999999995</v>
      </c>
      <c r="X475" s="130">
        <f t="shared" si="104"/>
        <v>0</v>
      </c>
      <c r="Y475" s="130">
        <f t="shared" si="105"/>
        <v>470.79999999999995</v>
      </c>
      <c r="Z475" s="130">
        <f t="shared" si="106"/>
        <v>0</v>
      </c>
      <c r="AA475" s="131">
        <f t="shared" si="102"/>
        <v>0</v>
      </c>
      <c r="AB475" s="132">
        <f t="shared" si="107"/>
        <v>0</v>
      </c>
      <c r="AC475" s="133">
        <f t="shared" si="108"/>
        <v>0</v>
      </c>
      <c r="AD475" s="133">
        <f t="shared" si="109"/>
        <v>0</v>
      </c>
      <c r="AE475" s="133">
        <f t="shared" si="110"/>
        <v>0</v>
      </c>
      <c r="AF475" s="133">
        <f t="shared" si="111"/>
        <v>0</v>
      </c>
    </row>
    <row r="476" spans="1:32" s="96" customFormat="1" x14ac:dyDescent="0.3">
      <c r="A476" s="159">
        <v>143</v>
      </c>
      <c r="B476" s="123" t="s">
        <v>487</v>
      </c>
      <c r="C476" s="124">
        <v>100</v>
      </c>
      <c r="D476" s="124" t="s">
        <v>777</v>
      </c>
      <c r="E476" s="125" t="s">
        <v>24</v>
      </c>
      <c r="F476" s="21">
        <v>0</v>
      </c>
      <c r="G476" s="126">
        <v>2</v>
      </c>
      <c r="H476" s="126">
        <v>2</v>
      </c>
      <c r="I476" s="126">
        <f t="shared" si="99"/>
        <v>0</v>
      </c>
      <c r="J476" s="146">
        <v>0</v>
      </c>
      <c r="K476" s="127">
        <f t="shared" si="100"/>
        <v>0</v>
      </c>
      <c r="L476" s="128">
        <v>47.08</v>
      </c>
      <c r="M476" s="128"/>
      <c r="N476" s="129"/>
      <c r="O476" s="129"/>
      <c r="P476" s="129"/>
      <c r="Q476" s="129"/>
      <c r="R476" s="129"/>
      <c r="S476" s="129"/>
      <c r="T476" s="129"/>
      <c r="U476" s="129"/>
      <c r="V476" s="130">
        <f t="shared" si="101"/>
        <v>0</v>
      </c>
      <c r="W476" s="130">
        <f t="shared" si="103"/>
        <v>0</v>
      </c>
      <c r="X476" s="130">
        <f t="shared" si="104"/>
        <v>0</v>
      </c>
      <c r="Y476" s="130">
        <f t="shared" si="105"/>
        <v>0</v>
      </c>
      <c r="Z476" s="130">
        <f t="shared" si="106"/>
        <v>0</v>
      </c>
      <c r="AA476" s="131">
        <f t="shared" si="102"/>
        <v>0</v>
      </c>
      <c r="AB476" s="132">
        <f t="shared" si="107"/>
        <v>0</v>
      </c>
      <c r="AC476" s="133">
        <f t="shared" si="108"/>
        <v>0</v>
      </c>
      <c r="AD476" s="133">
        <f t="shared" si="109"/>
        <v>0</v>
      </c>
      <c r="AE476" s="133">
        <f t="shared" si="110"/>
        <v>0</v>
      </c>
      <c r="AF476" s="133">
        <f t="shared" si="111"/>
        <v>0</v>
      </c>
    </row>
    <row r="477" spans="1:32" s="96" customFormat="1" x14ac:dyDescent="0.3">
      <c r="A477" s="159">
        <v>144</v>
      </c>
      <c r="B477" s="123" t="s">
        <v>488</v>
      </c>
      <c r="C477" s="124">
        <v>100</v>
      </c>
      <c r="D477" s="124" t="s">
        <v>777</v>
      </c>
      <c r="E477" s="125" t="s">
        <v>24</v>
      </c>
      <c r="F477" s="21">
        <v>190</v>
      </c>
      <c r="G477" s="126">
        <v>85</v>
      </c>
      <c r="H477" s="126">
        <v>88</v>
      </c>
      <c r="I477" s="126">
        <f t="shared" si="99"/>
        <v>200</v>
      </c>
      <c r="J477" s="146">
        <v>0</v>
      </c>
      <c r="K477" s="127">
        <f t="shared" si="100"/>
        <v>200</v>
      </c>
      <c r="L477" s="128">
        <v>47.08</v>
      </c>
      <c r="M477" s="128"/>
      <c r="N477" s="129">
        <v>50</v>
      </c>
      <c r="O477" s="129"/>
      <c r="P477" s="129">
        <v>50</v>
      </c>
      <c r="Q477" s="129"/>
      <c r="R477" s="129">
        <v>50</v>
      </c>
      <c r="S477" s="129"/>
      <c r="T477" s="129">
        <v>50</v>
      </c>
      <c r="U477" s="129"/>
      <c r="V477" s="130">
        <f t="shared" si="101"/>
        <v>9416</v>
      </c>
      <c r="W477" s="130">
        <f t="shared" si="103"/>
        <v>2354</v>
      </c>
      <c r="X477" s="130">
        <f t="shared" si="104"/>
        <v>2354</v>
      </c>
      <c r="Y477" s="130">
        <f t="shared" si="105"/>
        <v>2354</v>
      </c>
      <c r="Z477" s="130">
        <f t="shared" si="106"/>
        <v>2354</v>
      </c>
      <c r="AA477" s="131">
        <f t="shared" si="102"/>
        <v>0</v>
      </c>
      <c r="AB477" s="132">
        <f t="shared" si="107"/>
        <v>0</v>
      </c>
      <c r="AC477" s="133">
        <f t="shared" si="108"/>
        <v>0</v>
      </c>
      <c r="AD477" s="133">
        <f t="shared" si="109"/>
        <v>0</v>
      </c>
      <c r="AE477" s="133">
        <f t="shared" si="110"/>
        <v>0</v>
      </c>
      <c r="AF477" s="133">
        <f t="shared" si="111"/>
        <v>0</v>
      </c>
    </row>
    <row r="478" spans="1:32" s="96" customFormat="1" x14ac:dyDescent="0.3">
      <c r="A478" s="159">
        <v>145</v>
      </c>
      <c r="B478" s="123" t="s">
        <v>489</v>
      </c>
      <c r="C478" s="124">
        <v>100</v>
      </c>
      <c r="D478" s="124" t="s">
        <v>777</v>
      </c>
      <c r="E478" s="125" t="s">
        <v>24</v>
      </c>
      <c r="F478" s="21">
        <v>25</v>
      </c>
      <c r="G478" s="126">
        <v>9</v>
      </c>
      <c r="H478" s="126">
        <v>7</v>
      </c>
      <c r="I478" s="126">
        <f t="shared" si="99"/>
        <v>10</v>
      </c>
      <c r="J478" s="146">
        <v>0</v>
      </c>
      <c r="K478" s="127">
        <f t="shared" si="100"/>
        <v>10</v>
      </c>
      <c r="L478" s="128">
        <v>47.08</v>
      </c>
      <c r="M478" s="128"/>
      <c r="N478" s="129">
        <v>10</v>
      </c>
      <c r="O478" s="129"/>
      <c r="P478" s="129"/>
      <c r="Q478" s="129"/>
      <c r="R478" s="129"/>
      <c r="S478" s="129"/>
      <c r="T478" s="129"/>
      <c r="U478" s="129"/>
      <c r="V478" s="130">
        <f t="shared" si="101"/>
        <v>470.79999999999995</v>
      </c>
      <c r="W478" s="130">
        <f t="shared" si="103"/>
        <v>470.79999999999995</v>
      </c>
      <c r="X478" s="130">
        <f t="shared" si="104"/>
        <v>0</v>
      </c>
      <c r="Y478" s="130">
        <f t="shared" si="105"/>
        <v>0</v>
      </c>
      <c r="Z478" s="130">
        <f t="shared" si="106"/>
        <v>0</v>
      </c>
      <c r="AA478" s="131">
        <f t="shared" si="102"/>
        <v>0</v>
      </c>
      <c r="AB478" s="132">
        <f t="shared" si="107"/>
        <v>0</v>
      </c>
      <c r="AC478" s="133">
        <f t="shared" si="108"/>
        <v>0</v>
      </c>
      <c r="AD478" s="133">
        <f t="shared" si="109"/>
        <v>0</v>
      </c>
      <c r="AE478" s="133">
        <f t="shared" si="110"/>
        <v>0</v>
      </c>
      <c r="AF478" s="133">
        <f t="shared" si="111"/>
        <v>0</v>
      </c>
    </row>
    <row r="479" spans="1:32" s="96" customFormat="1" x14ac:dyDescent="0.3">
      <c r="A479" s="159">
        <v>146</v>
      </c>
      <c r="B479" s="123" t="s">
        <v>490</v>
      </c>
      <c r="C479" s="124">
        <v>100</v>
      </c>
      <c r="D479" s="124" t="s">
        <v>777</v>
      </c>
      <c r="E479" s="125" t="s">
        <v>24</v>
      </c>
      <c r="F479" s="21">
        <v>10</v>
      </c>
      <c r="G479" s="126">
        <v>0</v>
      </c>
      <c r="H479" s="126">
        <v>3</v>
      </c>
      <c r="I479" s="126">
        <f t="shared" si="99"/>
        <v>10</v>
      </c>
      <c r="J479" s="146">
        <v>0</v>
      </c>
      <c r="K479" s="127">
        <f t="shared" si="100"/>
        <v>10</v>
      </c>
      <c r="L479" s="128">
        <v>47.08</v>
      </c>
      <c r="M479" s="128"/>
      <c r="N479" s="129">
        <v>10</v>
      </c>
      <c r="O479" s="129"/>
      <c r="P479" s="129"/>
      <c r="Q479" s="129"/>
      <c r="R479" s="129"/>
      <c r="S479" s="129"/>
      <c r="T479" s="129"/>
      <c r="U479" s="129"/>
      <c r="V479" s="130">
        <f t="shared" si="101"/>
        <v>470.79999999999995</v>
      </c>
      <c r="W479" s="130">
        <f t="shared" si="103"/>
        <v>470.79999999999995</v>
      </c>
      <c r="X479" s="130">
        <f t="shared" si="104"/>
        <v>0</v>
      </c>
      <c r="Y479" s="130">
        <f t="shared" si="105"/>
        <v>0</v>
      </c>
      <c r="Z479" s="130">
        <f t="shared" si="106"/>
        <v>0</v>
      </c>
      <c r="AA479" s="131">
        <f t="shared" si="102"/>
        <v>0</v>
      </c>
      <c r="AB479" s="132">
        <f t="shared" si="107"/>
        <v>0</v>
      </c>
      <c r="AC479" s="133">
        <f t="shared" si="108"/>
        <v>0</v>
      </c>
      <c r="AD479" s="133">
        <f t="shared" si="109"/>
        <v>0</v>
      </c>
      <c r="AE479" s="133">
        <f t="shared" si="110"/>
        <v>0</v>
      </c>
      <c r="AF479" s="133">
        <f t="shared" si="111"/>
        <v>0</v>
      </c>
    </row>
    <row r="480" spans="1:32" s="96" customFormat="1" x14ac:dyDescent="0.3">
      <c r="A480" s="159">
        <v>147</v>
      </c>
      <c r="B480" s="123" t="s">
        <v>491</v>
      </c>
      <c r="C480" s="124">
        <v>100</v>
      </c>
      <c r="D480" s="124" t="s">
        <v>777</v>
      </c>
      <c r="E480" s="125" t="s">
        <v>24</v>
      </c>
      <c r="F480" s="21">
        <v>50</v>
      </c>
      <c r="G480" s="126">
        <v>27</v>
      </c>
      <c r="H480" s="126">
        <v>24</v>
      </c>
      <c r="I480" s="126">
        <f t="shared" si="99"/>
        <v>20</v>
      </c>
      <c r="J480" s="146">
        <v>0</v>
      </c>
      <c r="K480" s="127">
        <f t="shared" si="100"/>
        <v>20</v>
      </c>
      <c r="L480" s="128">
        <v>47.08</v>
      </c>
      <c r="M480" s="128"/>
      <c r="N480" s="129">
        <v>10</v>
      </c>
      <c r="O480" s="129"/>
      <c r="P480" s="129"/>
      <c r="Q480" s="129"/>
      <c r="R480" s="129">
        <v>10</v>
      </c>
      <c r="S480" s="129"/>
      <c r="T480" s="129"/>
      <c r="U480" s="129"/>
      <c r="V480" s="130">
        <f t="shared" si="101"/>
        <v>941.59999999999991</v>
      </c>
      <c r="W480" s="130">
        <f t="shared" si="103"/>
        <v>470.79999999999995</v>
      </c>
      <c r="X480" s="130">
        <f t="shared" si="104"/>
        <v>0</v>
      </c>
      <c r="Y480" s="130">
        <f t="shared" si="105"/>
        <v>470.79999999999995</v>
      </c>
      <c r="Z480" s="130">
        <f t="shared" si="106"/>
        <v>0</v>
      </c>
      <c r="AA480" s="131">
        <f t="shared" si="102"/>
        <v>0</v>
      </c>
      <c r="AB480" s="132">
        <f t="shared" si="107"/>
        <v>0</v>
      </c>
      <c r="AC480" s="133">
        <f t="shared" si="108"/>
        <v>0</v>
      </c>
      <c r="AD480" s="133">
        <f t="shared" si="109"/>
        <v>0</v>
      </c>
      <c r="AE480" s="133">
        <f t="shared" si="110"/>
        <v>0</v>
      </c>
      <c r="AF480" s="133">
        <f t="shared" si="111"/>
        <v>0</v>
      </c>
    </row>
    <row r="481" spans="1:32" s="96" customFormat="1" x14ac:dyDescent="0.3">
      <c r="A481" s="159">
        <v>148</v>
      </c>
      <c r="B481" s="123" t="s">
        <v>778</v>
      </c>
      <c r="C481" s="124">
        <v>100</v>
      </c>
      <c r="D481" s="124" t="s">
        <v>777</v>
      </c>
      <c r="E481" s="125" t="s">
        <v>24</v>
      </c>
      <c r="F481" s="21"/>
      <c r="G481" s="126"/>
      <c r="H481" s="126"/>
      <c r="I481" s="126">
        <f t="shared" si="99"/>
        <v>20</v>
      </c>
      <c r="J481" s="146">
        <v>0</v>
      </c>
      <c r="K481" s="127">
        <f t="shared" si="100"/>
        <v>20</v>
      </c>
      <c r="L481" s="128">
        <v>47.08</v>
      </c>
      <c r="M481" s="128"/>
      <c r="N481" s="129">
        <v>10</v>
      </c>
      <c r="O481" s="129"/>
      <c r="P481" s="129"/>
      <c r="Q481" s="129"/>
      <c r="R481" s="129">
        <v>10</v>
      </c>
      <c r="S481" s="129"/>
      <c r="T481" s="129"/>
      <c r="U481" s="129"/>
      <c r="V481" s="130"/>
      <c r="W481" s="130">
        <f t="shared" si="103"/>
        <v>470.79999999999995</v>
      </c>
      <c r="X481" s="130"/>
      <c r="Y481" s="130"/>
      <c r="Z481" s="130"/>
      <c r="AA481" s="131">
        <f t="shared" si="102"/>
        <v>0</v>
      </c>
      <c r="AB481" s="132">
        <f t="shared" si="107"/>
        <v>0</v>
      </c>
      <c r="AC481" s="133"/>
      <c r="AD481" s="133">
        <f t="shared" si="109"/>
        <v>0</v>
      </c>
      <c r="AE481" s="133">
        <f t="shared" si="110"/>
        <v>0</v>
      </c>
      <c r="AF481" s="133">
        <f t="shared" si="111"/>
        <v>0</v>
      </c>
    </row>
    <row r="482" spans="1:32" s="96" customFormat="1" x14ac:dyDescent="0.3">
      <c r="A482" s="159">
        <v>149</v>
      </c>
      <c r="B482" s="123" t="s">
        <v>492</v>
      </c>
      <c r="C482" s="124">
        <v>1</v>
      </c>
      <c r="D482" s="124" t="s">
        <v>777</v>
      </c>
      <c r="E482" s="125" t="s">
        <v>395</v>
      </c>
      <c r="F482" s="21">
        <v>0</v>
      </c>
      <c r="G482" s="126">
        <v>65</v>
      </c>
      <c r="H482" s="126">
        <v>5</v>
      </c>
      <c r="I482" s="126">
        <f t="shared" si="99"/>
        <v>50</v>
      </c>
      <c r="J482" s="146">
        <v>0</v>
      </c>
      <c r="K482" s="127">
        <f t="shared" si="100"/>
        <v>50</v>
      </c>
      <c r="L482" s="128">
        <v>17.12</v>
      </c>
      <c r="M482" s="128"/>
      <c r="N482" s="129"/>
      <c r="O482" s="129"/>
      <c r="P482" s="129"/>
      <c r="Q482" s="129"/>
      <c r="R482" s="129"/>
      <c r="S482" s="129"/>
      <c r="T482" s="129">
        <v>50</v>
      </c>
      <c r="U482" s="129"/>
      <c r="V482" s="130">
        <f t="shared" si="101"/>
        <v>856</v>
      </c>
      <c r="W482" s="130">
        <f t="shared" si="103"/>
        <v>0</v>
      </c>
      <c r="X482" s="130">
        <f t="shared" si="104"/>
        <v>0</v>
      </c>
      <c r="Y482" s="130">
        <f t="shared" si="105"/>
        <v>0</v>
      </c>
      <c r="Z482" s="130">
        <f t="shared" si="106"/>
        <v>856</v>
      </c>
      <c r="AA482" s="131">
        <f t="shared" si="102"/>
        <v>0</v>
      </c>
      <c r="AB482" s="132">
        <f t="shared" si="107"/>
        <v>0</v>
      </c>
      <c r="AC482" s="133">
        <f t="shared" si="108"/>
        <v>0</v>
      </c>
      <c r="AD482" s="133">
        <f t="shared" si="109"/>
        <v>0</v>
      </c>
      <c r="AE482" s="133">
        <f t="shared" si="110"/>
        <v>0</v>
      </c>
      <c r="AF482" s="133">
        <f t="shared" si="111"/>
        <v>0</v>
      </c>
    </row>
    <row r="483" spans="1:32" s="96" customFormat="1" x14ac:dyDescent="0.3">
      <c r="A483" s="159">
        <v>150</v>
      </c>
      <c r="B483" s="123" t="s">
        <v>493</v>
      </c>
      <c r="C483" s="124">
        <v>1</v>
      </c>
      <c r="D483" s="124" t="s">
        <v>777</v>
      </c>
      <c r="E483" s="125" t="s">
        <v>395</v>
      </c>
      <c r="F483" s="21">
        <v>600</v>
      </c>
      <c r="G483" s="126">
        <v>400</v>
      </c>
      <c r="H483" s="126">
        <v>0</v>
      </c>
      <c r="I483" s="126">
        <f t="shared" si="99"/>
        <v>0</v>
      </c>
      <c r="J483" s="146">
        <v>0</v>
      </c>
      <c r="K483" s="127">
        <f t="shared" si="100"/>
        <v>0</v>
      </c>
      <c r="L483" s="128">
        <v>12.31</v>
      </c>
      <c r="M483" s="128"/>
      <c r="N483" s="129"/>
      <c r="O483" s="129"/>
      <c r="P483" s="129"/>
      <c r="Q483" s="129"/>
      <c r="R483" s="129"/>
      <c r="S483" s="129"/>
      <c r="T483" s="129"/>
      <c r="U483" s="129"/>
      <c r="V483" s="130">
        <f t="shared" si="101"/>
        <v>0</v>
      </c>
      <c r="W483" s="130">
        <f t="shared" si="103"/>
        <v>0</v>
      </c>
      <c r="X483" s="130">
        <f t="shared" si="104"/>
        <v>0</v>
      </c>
      <c r="Y483" s="130">
        <f t="shared" si="105"/>
        <v>0</v>
      </c>
      <c r="Z483" s="130">
        <f t="shared" si="106"/>
        <v>0</v>
      </c>
      <c r="AA483" s="131">
        <f t="shared" si="102"/>
        <v>0</v>
      </c>
      <c r="AB483" s="132">
        <f t="shared" si="107"/>
        <v>0</v>
      </c>
      <c r="AC483" s="133">
        <f t="shared" si="108"/>
        <v>0</v>
      </c>
      <c r="AD483" s="133">
        <f t="shared" si="109"/>
        <v>0</v>
      </c>
      <c r="AE483" s="133">
        <f t="shared" si="110"/>
        <v>0</v>
      </c>
      <c r="AF483" s="133">
        <f t="shared" si="111"/>
        <v>0</v>
      </c>
    </row>
    <row r="484" spans="1:32" s="96" customFormat="1" x14ac:dyDescent="0.3">
      <c r="A484" s="159">
        <v>151</v>
      </c>
      <c r="B484" s="123" t="s">
        <v>494</v>
      </c>
      <c r="C484" s="124">
        <v>1</v>
      </c>
      <c r="D484" s="124" t="s">
        <v>777</v>
      </c>
      <c r="E484" s="125" t="s">
        <v>395</v>
      </c>
      <c r="F484" s="21">
        <v>750</v>
      </c>
      <c r="G484" s="126">
        <v>395</v>
      </c>
      <c r="H484" s="126">
        <v>70</v>
      </c>
      <c r="I484" s="126">
        <f t="shared" si="99"/>
        <v>0</v>
      </c>
      <c r="J484" s="146">
        <v>0</v>
      </c>
      <c r="K484" s="127">
        <f t="shared" si="100"/>
        <v>0</v>
      </c>
      <c r="L484" s="128">
        <v>8.35</v>
      </c>
      <c r="M484" s="128"/>
      <c r="N484" s="129"/>
      <c r="O484" s="129"/>
      <c r="P484" s="129"/>
      <c r="Q484" s="129"/>
      <c r="R484" s="129"/>
      <c r="S484" s="129"/>
      <c r="T484" s="129"/>
      <c r="U484" s="129"/>
      <c r="V484" s="130">
        <f t="shared" si="101"/>
        <v>0</v>
      </c>
      <c r="W484" s="130">
        <f t="shared" si="103"/>
        <v>0</v>
      </c>
      <c r="X484" s="130">
        <f t="shared" si="104"/>
        <v>0</v>
      </c>
      <c r="Y484" s="130">
        <f t="shared" si="105"/>
        <v>0</v>
      </c>
      <c r="Z484" s="130">
        <f t="shared" si="106"/>
        <v>0</v>
      </c>
      <c r="AA484" s="131">
        <f t="shared" si="102"/>
        <v>0</v>
      </c>
      <c r="AB484" s="132">
        <f t="shared" si="107"/>
        <v>0</v>
      </c>
      <c r="AC484" s="133">
        <f t="shared" si="108"/>
        <v>0</v>
      </c>
      <c r="AD484" s="133">
        <f t="shared" si="109"/>
        <v>0</v>
      </c>
      <c r="AE484" s="133">
        <f t="shared" si="110"/>
        <v>0</v>
      </c>
      <c r="AF484" s="133">
        <f t="shared" si="111"/>
        <v>0</v>
      </c>
    </row>
    <row r="485" spans="1:32" s="96" customFormat="1" x14ac:dyDescent="0.3">
      <c r="A485" s="159">
        <v>152</v>
      </c>
      <c r="B485" s="123" t="s">
        <v>779</v>
      </c>
      <c r="C485" s="124">
        <v>100</v>
      </c>
      <c r="D485" s="124" t="s">
        <v>777</v>
      </c>
      <c r="E485" s="125" t="s">
        <v>24</v>
      </c>
      <c r="F485" s="21">
        <v>35</v>
      </c>
      <c r="G485" s="126">
        <v>13</v>
      </c>
      <c r="H485" s="126">
        <v>6</v>
      </c>
      <c r="I485" s="126">
        <f t="shared" si="99"/>
        <v>10</v>
      </c>
      <c r="J485" s="146">
        <v>0</v>
      </c>
      <c r="K485" s="127">
        <f t="shared" si="100"/>
        <v>10</v>
      </c>
      <c r="L485" s="128">
        <v>214</v>
      </c>
      <c r="M485" s="128"/>
      <c r="N485" s="129"/>
      <c r="O485" s="129"/>
      <c r="P485" s="129"/>
      <c r="Q485" s="129"/>
      <c r="R485" s="129">
        <v>10</v>
      </c>
      <c r="S485" s="129"/>
      <c r="T485" s="129"/>
      <c r="U485" s="129"/>
      <c r="V485" s="130">
        <f t="shared" si="101"/>
        <v>2140</v>
      </c>
      <c r="W485" s="130">
        <f t="shared" si="103"/>
        <v>0</v>
      </c>
      <c r="X485" s="130">
        <f t="shared" si="104"/>
        <v>0</v>
      </c>
      <c r="Y485" s="130">
        <f t="shared" si="105"/>
        <v>2140</v>
      </c>
      <c r="Z485" s="130">
        <f t="shared" si="106"/>
        <v>0</v>
      </c>
      <c r="AA485" s="131">
        <f t="shared" si="102"/>
        <v>0</v>
      </c>
      <c r="AB485" s="132">
        <f t="shared" si="107"/>
        <v>0</v>
      </c>
      <c r="AC485" s="133">
        <f t="shared" si="108"/>
        <v>0</v>
      </c>
      <c r="AD485" s="133">
        <f t="shared" si="109"/>
        <v>0</v>
      </c>
      <c r="AE485" s="133">
        <f t="shared" si="110"/>
        <v>0</v>
      </c>
      <c r="AF485" s="133">
        <f t="shared" si="111"/>
        <v>0</v>
      </c>
    </row>
    <row r="486" spans="1:32" s="96" customFormat="1" x14ac:dyDescent="0.3">
      <c r="A486" s="159">
        <v>153</v>
      </c>
      <c r="B486" s="123" t="s">
        <v>495</v>
      </c>
      <c r="C486" s="124">
        <v>100</v>
      </c>
      <c r="D486" s="124" t="s">
        <v>777</v>
      </c>
      <c r="E486" s="125" t="s">
        <v>24</v>
      </c>
      <c r="F486" s="21">
        <v>80</v>
      </c>
      <c r="G486" s="126">
        <v>47</v>
      </c>
      <c r="H486" s="126">
        <v>29</v>
      </c>
      <c r="I486" s="126">
        <f t="shared" si="99"/>
        <v>60</v>
      </c>
      <c r="J486" s="146">
        <v>0</v>
      </c>
      <c r="K486" s="127">
        <f t="shared" si="100"/>
        <v>60</v>
      </c>
      <c r="L486" s="128">
        <v>109.14</v>
      </c>
      <c r="M486" s="128"/>
      <c r="N486" s="129">
        <v>30</v>
      </c>
      <c r="O486" s="129"/>
      <c r="P486" s="129"/>
      <c r="Q486" s="129"/>
      <c r="R486" s="129">
        <v>30</v>
      </c>
      <c r="S486" s="129"/>
      <c r="T486" s="129"/>
      <c r="U486" s="129"/>
      <c r="V486" s="130">
        <f t="shared" si="101"/>
        <v>6548.4</v>
      </c>
      <c r="W486" s="130">
        <f t="shared" si="103"/>
        <v>3274.2</v>
      </c>
      <c r="X486" s="130">
        <f t="shared" si="104"/>
        <v>0</v>
      </c>
      <c r="Y486" s="130">
        <f t="shared" si="105"/>
        <v>3274.2</v>
      </c>
      <c r="Z486" s="130">
        <f t="shared" si="106"/>
        <v>0</v>
      </c>
      <c r="AA486" s="131">
        <f t="shared" si="102"/>
        <v>0</v>
      </c>
      <c r="AB486" s="132">
        <f t="shared" si="107"/>
        <v>0</v>
      </c>
      <c r="AC486" s="133">
        <f t="shared" si="108"/>
        <v>0</v>
      </c>
      <c r="AD486" s="133">
        <f t="shared" si="109"/>
        <v>0</v>
      </c>
      <c r="AE486" s="133">
        <f t="shared" si="110"/>
        <v>0</v>
      </c>
      <c r="AF486" s="133">
        <f t="shared" si="111"/>
        <v>0</v>
      </c>
    </row>
    <row r="487" spans="1:32" s="96" customFormat="1" x14ac:dyDescent="0.3">
      <c r="A487" s="159">
        <v>154</v>
      </c>
      <c r="B487" s="123" t="s">
        <v>496</v>
      </c>
      <c r="C487" s="124">
        <v>100</v>
      </c>
      <c r="D487" s="124" t="s">
        <v>777</v>
      </c>
      <c r="E487" s="125" t="s">
        <v>24</v>
      </c>
      <c r="F487" s="21">
        <v>90</v>
      </c>
      <c r="G487" s="126">
        <v>48</v>
      </c>
      <c r="H487" s="126">
        <v>32</v>
      </c>
      <c r="I487" s="126">
        <f t="shared" si="99"/>
        <v>60</v>
      </c>
      <c r="J487" s="146">
        <v>0</v>
      </c>
      <c r="K487" s="127">
        <f t="shared" si="100"/>
        <v>60</v>
      </c>
      <c r="L487" s="128">
        <v>123.05</v>
      </c>
      <c r="M487" s="128"/>
      <c r="N487" s="129">
        <v>30</v>
      </c>
      <c r="O487" s="129"/>
      <c r="P487" s="129"/>
      <c r="Q487" s="129"/>
      <c r="R487" s="129">
        <v>30</v>
      </c>
      <c r="S487" s="129"/>
      <c r="T487" s="129"/>
      <c r="U487" s="129"/>
      <c r="V487" s="130">
        <f t="shared" si="101"/>
        <v>7383</v>
      </c>
      <c r="W487" s="130">
        <f t="shared" si="103"/>
        <v>3691.5</v>
      </c>
      <c r="X487" s="130">
        <f t="shared" si="104"/>
        <v>0</v>
      </c>
      <c r="Y487" s="130">
        <f t="shared" si="105"/>
        <v>3691.5</v>
      </c>
      <c r="Z487" s="130">
        <f t="shared" si="106"/>
        <v>0</v>
      </c>
      <c r="AA487" s="131">
        <f t="shared" si="102"/>
        <v>0</v>
      </c>
      <c r="AB487" s="132">
        <f t="shared" si="107"/>
        <v>0</v>
      </c>
      <c r="AC487" s="133">
        <f t="shared" si="108"/>
        <v>0</v>
      </c>
      <c r="AD487" s="133">
        <f t="shared" si="109"/>
        <v>0</v>
      </c>
      <c r="AE487" s="133">
        <f t="shared" si="110"/>
        <v>0</v>
      </c>
      <c r="AF487" s="133">
        <f t="shared" si="111"/>
        <v>0</v>
      </c>
    </row>
    <row r="488" spans="1:32" s="96" customFormat="1" x14ac:dyDescent="0.3">
      <c r="A488" s="159">
        <v>155</v>
      </c>
      <c r="B488" s="123" t="s">
        <v>497</v>
      </c>
      <c r="C488" s="124">
        <v>100</v>
      </c>
      <c r="D488" s="124" t="s">
        <v>777</v>
      </c>
      <c r="E488" s="125" t="s">
        <v>24</v>
      </c>
      <c r="F488" s="21">
        <v>60</v>
      </c>
      <c r="G488" s="126">
        <v>38</v>
      </c>
      <c r="H488" s="126">
        <v>49</v>
      </c>
      <c r="I488" s="126">
        <f t="shared" si="99"/>
        <v>110</v>
      </c>
      <c r="J488" s="146">
        <v>0</v>
      </c>
      <c r="K488" s="127">
        <f t="shared" si="100"/>
        <v>110</v>
      </c>
      <c r="L488" s="128">
        <v>181.9</v>
      </c>
      <c r="M488" s="128"/>
      <c r="N488" s="129">
        <v>60</v>
      </c>
      <c r="O488" s="129"/>
      <c r="P488" s="129"/>
      <c r="Q488" s="129"/>
      <c r="R488" s="129">
        <v>50</v>
      </c>
      <c r="S488" s="129"/>
      <c r="T488" s="129"/>
      <c r="U488" s="129"/>
      <c r="V488" s="130">
        <f t="shared" si="101"/>
        <v>20009</v>
      </c>
      <c r="W488" s="130">
        <f t="shared" si="103"/>
        <v>10914</v>
      </c>
      <c r="X488" s="130">
        <f t="shared" si="104"/>
        <v>0</v>
      </c>
      <c r="Y488" s="130">
        <f t="shared" si="105"/>
        <v>9095</v>
      </c>
      <c r="Z488" s="130">
        <f t="shared" si="106"/>
        <v>0</v>
      </c>
      <c r="AA488" s="131">
        <f t="shared" si="102"/>
        <v>0</v>
      </c>
      <c r="AB488" s="132">
        <f t="shared" si="107"/>
        <v>0</v>
      </c>
      <c r="AC488" s="133">
        <f t="shared" si="108"/>
        <v>0</v>
      </c>
      <c r="AD488" s="133">
        <f t="shared" si="109"/>
        <v>0</v>
      </c>
      <c r="AE488" s="133">
        <f t="shared" si="110"/>
        <v>0</v>
      </c>
      <c r="AF488" s="133">
        <f t="shared" si="111"/>
        <v>0</v>
      </c>
    </row>
    <row r="489" spans="1:32" s="96" customFormat="1" x14ac:dyDescent="0.3">
      <c r="A489" s="159">
        <v>156</v>
      </c>
      <c r="B489" s="123" t="s">
        <v>498</v>
      </c>
      <c r="C489" s="124">
        <v>30</v>
      </c>
      <c r="D489" s="124" t="s">
        <v>777</v>
      </c>
      <c r="E489" s="125" t="s">
        <v>24</v>
      </c>
      <c r="F489" s="21">
        <v>10</v>
      </c>
      <c r="G489" s="126">
        <v>9</v>
      </c>
      <c r="H489" s="126">
        <v>11</v>
      </c>
      <c r="I489" s="126">
        <f t="shared" si="99"/>
        <v>20</v>
      </c>
      <c r="J489" s="146">
        <v>0</v>
      </c>
      <c r="K489" s="127">
        <f t="shared" si="100"/>
        <v>20</v>
      </c>
      <c r="L489" s="128">
        <v>181.9</v>
      </c>
      <c r="M489" s="128"/>
      <c r="N489" s="129">
        <v>10</v>
      </c>
      <c r="O489" s="129"/>
      <c r="P489" s="129"/>
      <c r="Q489" s="129"/>
      <c r="R489" s="129">
        <v>10</v>
      </c>
      <c r="S489" s="129"/>
      <c r="T489" s="129"/>
      <c r="U489" s="129"/>
      <c r="V489" s="130">
        <f t="shared" si="101"/>
        <v>3638</v>
      </c>
      <c r="W489" s="130">
        <f t="shared" si="103"/>
        <v>1819</v>
      </c>
      <c r="X489" s="130">
        <f t="shared" si="104"/>
        <v>0</v>
      </c>
      <c r="Y489" s="130">
        <f t="shared" si="105"/>
        <v>1819</v>
      </c>
      <c r="Z489" s="130">
        <f t="shared" si="106"/>
        <v>0</v>
      </c>
      <c r="AA489" s="131">
        <f t="shared" si="102"/>
        <v>0</v>
      </c>
      <c r="AB489" s="132">
        <f t="shared" si="107"/>
        <v>0</v>
      </c>
      <c r="AC489" s="133">
        <f t="shared" si="108"/>
        <v>0</v>
      </c>
      <c r="AD489" s="133">
        <f t="shared" si="109"/>
        <v>0</v>
      </c>
      <c r="AE489" s="133">
        <f t="shared" si="110"/>
        <v>0</v>
      </c>
      <c r="AF489" s="133">
        <f t="shared" si="111"/>
        <v>0</v>
      </c>
    </row>
    <row r="490" spans="1:32" s="96" customFormat="1" x14ac:dyDescent="0.3">
      <c r="A490" s="159">
        <v>157</v>
      </c>
      <c r="B490" s="123" t="s">
        <v>499</v>
      </c>
      <c r="C490" s="124">
        <v>50</v>
      </c>
      <c r="D490" s="124" t="s">
        <v>780</v>
      </c>
      <c r="E490" s="125" t="s">
        <v>24</v>
      </c>
      <c r="F490" s="21">
        <v>500</v>
      </c>
      <c r="G490" s="126">
        <v>284</v>
      </c>
      <c r="H490" s="126">
        <v>315</v>
      </c>
      <c r="I490" s="126">
        <f t="shared" si="99"/>
        <v>480</v>
      </c>
      <c r="J490" s="146">
        <v>0</v>
      </c>
      <c r="K490" s="127">
        <f t="shared" si="100"/>
        <v>480</v>
      </c>
      <c r="L490" s="128">
        <v>87</v>
      </c>
      <c r="M490" s="128"/>
      <c r="N490" s="129">
        <v>120</v>
      </c>
      <c r="O490" s="129"/>
      <c r="P490" s="129">
        <v>120</v>
      </c>
      <c r="Q490" s="129"/>
      <c r="R490" s="129">
        <v>120</v>
      </c>
      <c r="S490" s="129"/>
      <c r="T490" s="129">
        <v>120</v>
      </c>
      <c r="U490" s="129"/>
      <c r="V490" s="130">
        <f t="shared" si="101"/>
        <v>41760</v>
      </c>
      <c r="W490" s="130">
        <f t="shared" si="103"/>
        <v>10440</v>
      </c>
      <c r="X490" s="130">
        <f t="shared" si="104"/>
        <v>10440</v>
      </c>
      <c r="Y490" s="130">
        <f t="shared" si="105"/>
        <v>10440</v>
      </c>
      <c r="Z490" s="130">
        <f t="shared" si="106"/>
        <v>10440</v>
      </c>
      <c r="AA490" s="131">
        <f t="shared" si="102"/>
        <v>0</v>
      </c>
      <c r="AB490" s="132">
        <f t="shared" si="107"/>
        <v>0</v>
      </c>
      <c r="AC490" s="133">
        <f t="shared" si="108"/>
        <v>0</v>
      </c>
      <c r="AD490" s="133">
        <f t="shared" si="109"/>
        <v>0</v>
      </c>
      <c r="AE490" s="133">
        <f t="shared" si="110"/>
        <v>0</v>
      </c>
      <c r="AF490" s="133">
        <f t="shared" si="111"/>
        <v>0</v>
      </c>
    </row>
    <row r="491" spans="1:32" s="96" customFormat="1" x14ac:dyDescent="0.3">
      <c r="A491" s="159">
        <v>158</v>
      </c>
      <c r="B491" s="123" t="s">
        <v>500</v>
      </c>
      <c r="C491" s="124">
        <v>50</v>
      </c>
      <c r="D491" s="124" t="s">
        <v>780</v>
      </c>
      <c r="E491" s="125" t="s">
        <v>24</v>
      </c>
      <c r="F491" s="21">
        <v>600</v>
      </c>
      <c r="G491" s="126">
        <v>190</v>
      </c>
      <c r="H491" s="126">
        <v>320</v>
      </c>
      <c r="I491" s="126">
        <f t="shared" si="99"/>
        <v>480</v>
      </c>
      <c r="J491" s="146">
        <v>0</v>
      </c>
      <c r="K491" s="127">
        <f t="shared" si="100"/>
        <v>480</v>
      </c>
      <c r="L491" s="128">
        <v>87</v>
      </c>
      <c r="M491" s="128"/>
      <c r="N491" s="129">
        <v>120</v>
      </c>
      <c r="O491" s="129"/>
      <c r="P491" s="129">
        <v>120</v>
      </c>
      <c r="Q491" s="129"/>
      <c r="R491" s="129">
        <v>120</v>
      </c>
      <c r="S491" s="129"/>
      <c r="T491" s="129">
        <v>120</v>
      </c>
      <c r="U491" s="129"/>
      <c r="V491" s="130">
        <f t="shared" si="101"/>
        <v>41760</v>
      </c>
      <c r="W491" s="130">
        <f t="shared" si="103"/>
        <v>10440</v>
      </c>
      <c r="X491" s="130">
        <f t="shared" si="104"/>
        <v>10440</v>
      </c>
      <c r="Y491" s="130">
        <f t="shared" si="105"/>
        <v>10440</v>
      </c>
      <c r="Z491" s="130">
        <f t="shared" si="106"/>
        <v>10440</v>
      </c>
      <c r="AA491" s="131">
        <f t="shared" si="102"/>
        <v>0</v>
      </c>
      <c r="AB491" s="132">
        <f t="shared" si="107"/>
        <v>0</v>
      </c>
      <c r="AC491" s="133">
        <f t="shared" si="108"/>
        <v>0</v>
      </c>
      <c r="AD491" s="133">
        <f t="shared" si="109"/>
        <v>0</v>
      </c>
      <c r="AE491" s="133">
        <f t="shared" si="110"/>
        <v>0</v>
      </c>
      <c r="AF491" s="133">
        <f t="shared" si="111"/>
        <v>0</v>
      </c>
    </row>
    <row r="492" spans="1:32" s="96" customFormat="1" x14ac:dyDescent="0.3">
      <c r="A492" s="159">
        <v>159</v>
      </c>
      <c r="B492" s="123" t="s">
        <v>501</v>
      </c>
      <c r="C492" s="124">
        <v>50</v>
      </c>
      <c r="D492" s="124" t="s">
        <v>780</v>
      </c>
      <c r="E492" s="125" t="s">
        <v>24</v>
      </c>
      <c r="F492" s="21">
        <v>260</v>
      </c>
      <c r="G492" s="126">
        <v>139</v>
      </c>
      <c r="H492" s="126">
        <v>144</v>
      </c>
      <c r="I492" s="126">
        <f t="shared" si="99"/>
        <v>160</v>
      </c>
      <c r="J492" s="146">
        <v>0</v>
      </c>
      <c r="K492" s="127">
        <f t="shared" si="100"/>
        <v>160</v>
      </c>
      <c r="L492" s="128">
        <v>87</v>
      </c>
      <c r="M492" s="128"/>
      <c r="N492" s="129">
        <v>40</v>
      </c>
      <c r="O492" s="129"/>
      <c r="P492" s="129">
        <v>40</v>
      </c>
      <c r="Q492" s="129"/>
      <c r="R492" s="129">
        <v>40</v>
      </c>
      <c r="S492" s="129"/>
      <c r="T492" s="129">
        <v>40</v>
      </c>
      <c r="U492" s="129"/>
      <c r="V492" s="130">
        <f t="shared" si="101"/>
        <v>13920</v>
      </c>
      <c r="W492" s="130">
        <f t="shared" si="103"/>
        <v>3480</v>
      </c>
      <c r="X492" s="130">
        <f t="shared" si="104"/>
        <v>3480</v>
      </c>
      <c r="Y492" s="130">
        <f t="shared" si="105"/>
        <v>3480</v>
      </c>
      <c r="Z492" s="130">
        <f t="shared" si="106"/>
        <v>3480</v>
      </c>
      <c r="AA492" s="131">
        <f t="shared" si="102"/>
        <v>0</v>
      </c>
      <c r="AB492" s="132">
        <f t="shared" si="107"/>
        <v>0</v>
      </c>
      <c r="AC492" s="133">
        <f t="shared" si="108"/>
        <v>0</v>
      </c>
      <c r="AD492" s="133">
        <f t="shared" si="109"/>
        <v>0</v>
      </c>
      <c r="AE492" s="133">
        <f t="shared" si="110"/>
        <v>0</v>
      </c>
      <c r="AF492" s="133">
        <f t="shared" si="111"/>
        <v>0</v>
      </c>
    </row>
    <row r="493" spans="1:32" s="96" customFormat="1" x14ac:dyDescent="0.3">
      <c r="A493" s="159">
        <v>160</v>
      </c>
      <c r="B493" s="123" t="s">
        <v>502</v>
      </c>
      <c r="C493" s="124">
        <v>50</v>
      </c>
      <c r="D493" s="124" t="s">
        <v>780</v>
      </c>
      <c r="E493" s="125" t="s">
        <v>24</v>
      </c>
      <c r="F493" s="21">
        <v>10</v>
      </c>
      <c r="G493" s="126">
        <v>8</v>
      </c>
      <c r="H493" s="126">
        <v>8</v>
      </c>
      <c r="I493" s="126">
        <f t="shared" si="99"/>
        <v>10</v>
      </c>
      <c r="J493" s="146">
        <v>0</v>
      </c>
      <c r="K493" s="127">
        <f t="shared" si="100"/>
        <v>10</v>
      </c>
      <c r="L493" s="128">
        <v>856</v>
      </c>
      <c r="M493" s="128"/>
      <c r="N493" s="129">
        <v>5</v>
      </c>
      <c r="O493" s="129"/>
      <c r="P493" s="129"/>
      <c r="Q493" s="129"/>
      <c r="R493" s="129">
        <v>5</v>
      </c>
      <c r="S493" s="129"/>
      <c r="T493" s="129"/>
      <c r="U493" s="129"/>
      <c r="V493" s="130">
        <f t="shared" si="101"/>
        <v>8560</v>
      </c>
      <c r="W493" s="130">
        <f t="shared" si="103"/>
        <v>4280</v>
      </c>
      <c r="X493" s="130">
        <f t="shared" si="104"/>
        <v>0</v>
      </c>
      <c r="Y493" s="130">
        <f t="shared" si="105"/>
        <v>4280</v>
      </c>
      <c r="Z493" s="130">
        <f t="shared" si="106"/>
        <v>0</v>
      </c>
      <c r="AA493" s="131">
        <f t="shared" si="102"/>
        <v>0</v>
      </c>
      <c r="AB493" s="132">
        <f t="shared" si="107"/>
        <v>0</v>
      </c>
      <c r="AC493" s="133">
        <f t="shared" si="108"/>
        <v>0</v>
      </c>
      <c r="AD493" s="133">
        <f t="shared" si="109"/>
        <v>0</v>
      </c>
      <c r="AE493" s="133">
        <f t="shared" si="110"/>
        <v>0</v>
      </c>
      <c r="AF493" s="133">
        <f t="shared" si="111"/>
        <v>0</v>
      </c>
    </row>
    <row r="494" spans="1:32" s="96" customFormat="1" x14ac:dyDescent="0.3">
      <c r="A494" s="159">
        <v>161</v>
      </c>
      <c r="B494" s="123" t="s">
        <v>503</v>
      </c>
      <c r="C494" s="124">
        <v>50</v>
      </c>
      <c r="D494" s="124" t="s">
        <v>780</v>
      </c>
      <c r="E494" s="125" t="s">
        <v>24</v>
      </c>
      <c r="F494" s="21">
        <v>5</v>
      </c>
      <c r="G494" s="126">
        <v>7</v>
      </c>
      <c r="H494" s="126">
        <v>2</v>
      </c>
      <c r="I494" s="126">
        <f t="shared" si="99"/>
        <v>3</v>
      </c>
      <c r="J494" s="146">
        <v>0</v>
      </c>
      <c r="K494" s="127">
        <f t="shared" si="100"/>
        <v>3</v>
      </c>
      <c r="L494" s="128">
        <v>625</v>
      </c>
      <c r="M494" s="128"/>
      <c r="N494" s="129"/>
      <c r="O494" s="129"/>
      <c r="P494" s="129"/>
      <c r="Q494" s="129"/>
      <c r="R494" s="129">
        <v>3</v>
      </c>
      <c r="S494" s="129"/>
      <c r="T494" s="129"/>
      <c r="U494" s="129"/>
      <c r="V494" s="130">
        <f t="shared" si="101"/>
        <v>1875</v>
      </c>
      <c r="W494" s="130">
        <f t="shared" si="103"/>
        <v>0</v>
      </c>
      <c r="X494" s="130">
        <f t="shared" si="104"/>
        <v>0</v>
      </c>
      <c r="Y494" s="130">
        <f t="shared" si="105"/>
        <v>1875</v>
      </c>
      <c r="Z494" s="130">
        <f t="shared" si="106"/>
        <v>0</v>
      </c>
      <c r="AA494" s="131">
        <f t="shared" si="102"/>
        <v>0</v>
      </c>
      <c r="AB494" s="132">
        <f t="shared" si="107"/>
        <v>0</v>
      </c>
      <c r="AC494" s="133">
        <f t="shared" si="108"/>
        <v>0</v>
      </c>
      <c r="AD494" s="133">
        <f t="shared" si="109"/>
        <v>0</v>
      </c>
      <c r="AE494" s="133">
        <f t="shared" si="110"/>
        <v>0</v>
      </c>
      <c r="AF494" s="133">
        <f t="shared" si="111"/>
        <v>0</v>
      </c>
    </row>
    <row r="495" spans="1:32" s="96" customFormat="1" x14ac:dyDescent="0.3">
      <c r="A495" s="159">
        <v>162</v>
      </c>
      <c r="B495" s="123" t="s">
        <v>504</v>
      </c>
      <c r="C495" s="124">
        <v>50</v>
      </c>
      <c r="D495" s="124" t="s">
        <v>780</v>
      </c>
      <c r="E495" s="125" t="s">
        <v>24</v>
      </c>
      <c r="F495" s="21">
        <v>10</v>
      </c>
      <c r="G495" s="126">
        <v>2</v>
      </c>
      <c r="H495" s="126">
        <v>4</v>
      </c>
      <c r="I495" s="126">
        <f t="shared" si="99"/>
        <v>0</v>
      </c>
      <c r="J495" s="146">
        <v>0</v>
      </c>
      <c r="K495" s="127">
        <f t="shared" si="100"/>
        <v>0</v>
      </c>
      <c r="L495" s="128">
        <v>625</v>
      </c>
      <c r="M495" s="128"/>
      <c r="N495" s="129"/>
      <c r="O495" s="129"/>
      <c r="P495" s="129"/>
      <c r="Q495" s="129"/>
      <c r="R495" s="129"/>
      <c r="S495" s="129"/>
      <c r="T495" s="129"/>
      <c r="U495" s="129"/>
      <c r="V495" s="130">
        <f t="shared" si="101"/>
        <v>0</v>
      </c>
      <c r="W495" s="130">
        <f t="shared" si="103"/>
        <v>0</v>
      </c>
      <c r="X495" s="130">
        <f t="shared" si="104"/>
        <v>0</v>
      </c>
      <c r="Y495" s="130">
        <f t="shared" si="105"/>
        <v>0</v>
      </c>
      <c r="Z495" s="130">
        <f t="shared" si="106"/>
        <v>0</v>
      </c>
      <c r="AA495" s="131">
        <f t="shared" si="102"/>
        <v>0</v>
      </c>
      <c r="AB495" s="132">
        <f t="shared" si="107"/>
        <v>0</v>
      </c>
      <c r="AC495" s="133">
        <f t="shared" si="108"/>
        <v>0</v>
      </c>
      <c r="AD495" s="133">
        <f t="shared" si="109"/>
        <v>0</v>
      </c>
      <c r="AE495" s="133">
        <f t="shared" si="110"/>
        <v>0</v>
      </c>
      <c r="AF495" s="133">
        <f t="shared" si="111"/>
        <v>0</v>
      </c>
    </row>
    <row r="496" spans="1:32" s="96" customFormat="1" x14ac:dyDescent="0.3">
      <c r="A496" s="159">
        <v>163</v>
      </c>
      <c r="B496" s="123" t="s">
        <v>505</v>
      </c>
      <c r="C496" s="124">
        <v>50</v>
      </c>
      <c r="D496" s="124" t="s">
        <v>780</v>
      </c>
      <c r="E496" s="125" t="s">
        <v>24</v>
      </c>
      <c r="F496" s="21">
        <v>0</v>
      </c>
      <c r="G496" s="126">
        <v>0</v>
      </c>
      <c r="H496" s="126">
        <v>0</v>
      </c>
      <c r="I496" s="126">
        <f t="shared" si="99"/>
        <v>0</v>
      </c>
      <c r="J496" s="146">
        <v>0</v>
      </c>
      <c r="K496" s="127">
        <f t="shared" si="100"/>
        <v>0</v>
      </c>
      <c r="L496" s="128">
        <v>625</v>
      </c>
      <c r="M496" s="128"/>
      <c r="N496" s="129"/>
      <c r="O496" s="129"/>
      <c r="P496" s="129"/>
      <c r="Q496" s="129"/>
      <c r="R496" s="129"/>
      <c r="S496" s="129"/>
      <c r="T496" s="129"/>
      <c r="U496" s="129"/>
      <c r="V496" s="130">
        <f t="shared" si="101"/>
        <v>0</v>
      </c>
      <c r="W496" s="130">
        <f t="shared" si="103"/>
        <v>0</v>
      </c>
      <c r="X496" s="130">
        <f t="shared" si="104"/>
        <v>0</v>
      </c>
      <c r="Y496" s="130">
        <f t="shared" si="105"/>
        <v>0</v>
      </c>
      <c r="Z496" s="130">
        <f t="shared" si="106"/>
        <v>0</v>
      </c>
      <c r="AA496" s="131">
        <f t="shared" si="102"/>
        <v>0</v>
      </c>
      <c r="AB496" s="132">
        <f t="shared" si="107"/>
        <v>0</v>
      </c>
      <c r="AC496" s="133">
        <f t="shared" si="108"/>
        <v>0</v>
      </c>
      <c r="AD496" s="133">
        <f t="shared" si="109"/>
        <v>0</v>
      </c>
      <c r="AE496" s="133">
        <f t="shared" si="110"/>
        <v>0</v>
      </c>
      <c r="AF496" s="133">
        <f t="shared" si="111"/>
        <v>0</v>
      </c>
    </row>
    <row r="497" spans="1:32" s="96" customFormat="1" x14ac:dyDescent="0.3">
      <c r="A497" s="159">
        <v>164</v>
      </c>
      <c r="B497" s="123" t="s">
        <v>506</v>
      </c>
      <c r="C497" s="124">
        <v>50</v>
      </c>
      <c r="D497" s="124" t="s">
        <v>781</v>
      </c>
      <c r="E497" s="125" t="s">
        <v>24</v>
      </c>
      <c r="F497" s="21">
        <v>500</v>
      </c>
      <c r="G497" s="126">
        <v>405</v>
      </c>
      <c r="H497" s="126">
        <v>359</v>
      </c>
      <c r="I497" s="126">
        <f t="shared" si="99"/>
        <v>450</v>
      </c>
      <c r="J497" s="146">
        <v>0</v>
      </c>
      <c r="K497" s="127">
        <f t="shared" si="100"/>
        <v>450</v>
      </c>
      <c r="L497" s="128">
        <v>45</v>
      </c>
      <c r="M497" s="128"/>
      <c r="N497" s="129">
        <v>150</v>
      </c>
      <c r="O497" s="129"/>
      <c r="P497" s="129">
        <v>150</v>
      </c>
      <c r="Q497" s="129"/>
      <c r="R497" s="129">
        <v>150</v>
      </c>
      <c r="S497" s="129"/>
      <c r="T497" s="129"/>
      <c r="U497" s="129"/>
      <c r="V497" s="130">
        <f t="shared" si="101"/>
        <v>20250</v>
      </c>
      <c r="W497" s="130">
        <f t="shared" si="103"/>
        <v>6750</v>
      </c>
      <c r="X497" s="130">
        <f t="shared" si="104"/>
        <v>6750</v>
      </c>
      <c r="Y497" s="130">
        <f t="shared" si="105"/>
        <v>6750</v>
      </c>
      <c r="Z497" s="130">
        <f t="shared" si="106"/>
        <v>0</v>
      </c>
      <c r="AA497" s="131">
        <f t="shared" si="102"/>
        <v>0</v>
      </c>
      <c r="AB497" s="132">
        <f t="shared" si="107"/>
        <v>0</v>
      </c>
      <c r="AC497" s="133">
        <f t="shared" si="108"/>
        <v>0</v>
      </c>
      <c r="AD497" s="133">
        <f t="shared" si="109"/>
        <v>0</v>
      </c>
      <c r="AE497" s="133">
        <f t="shared" si="110"/>
        <v>0</v>
      </c>
      <c r="AF497" s="133">
        <f t="shared" si="111"/>
        <v>0</v>
      </c>
    </row>
    <row r="498" spans="1:32" s="96" customFormat="1" x14ac:dyDescent="0.3">
      <c r="A498" s="159">
        <v>165</v>
      </c>
      <c r="B498" s="123" t="s">
        <v>507</v>
      </c>
      <c r="C498" s="124">
        <v>20</v>
      </c>
      <c r="D498" s="124" t="s">
        <v>781</v>
      </c>
      <c r="E498" s="125" t="s">
        <v>24</v>
      </c>
      <c r="F498" s="21">
        <v>50</v>
      </c>
      <c r="G498" s="126">
        <v>36</v>
      </c>
      <c r="H498" s="126">
        <v>56</v>
      </c>
      <c r="I498" s="126">
        <f t="shared" si="99"/>
        <v>90</v>
      </c>
      <c r="J498" s="146">
        <v>0</v>
      </c>
      <c r="K498" s="127">
        <f t="shared" si="100"/>
        <v>90</v>
      </c>
      <c r="L498" s="128">
        <v>96</v>
      </c>
      <c r="M498" s="128"/>
      <c r="N498" s="129">
        <v>30</v>
      </c>
      <c r="O498" s="129"/>
      <c r="P498" s="129">
        <v>30</v>
      </c>
      <c r="Q498" s="129"/>
      <c r="R498" s="129">
        <v>30</v>
      </c>
      <c r="S498" s="129"/>
      <c r="T498" s="129"/>
      <c r="U498" s="129"/>
      <c r="V498" s="130">
        <f t="shared" si="101"/>
        <v>8640</v>
      </c>
      <c r="W498" s="130">
        <f t="shared" si="103"/>
        <v>2880</v>
      </c>
      <c r="X498" s="130">
        <f t="shared" si="104"/>
        <v>2880</v>
      </c>
      <c r="Y498" s="130">
        <f t="shared" si="105"/>
        <v>2880</v>
      </c>
      <c r="Z498" s="130">
        <f t="shared" si="106"/>
        <v>0</v>
      </c>
      <c r="AA498" s="131">
        <f t="shared" si="102"/>
        <v>0</v>
      </c>
      <c r="AB498" s="132">
        <f t="shared" si="107"/>
        <v>0</v>
      </c>
      <c r="AC498" s="133">
        <f t="shared" si="108"/>
        <v>0</v>
      </c>
      <c r="AD498" s="133">
        <f t="shared" si="109"/>
        <v>0</v>
      </c>
      <c r="AE498" s="133">
        <f t="shared" si="110"/>
        <v>0</v>
      </c>
      <c r="AF498" s="133">
        <f t="shared" si="111"/>
        <v>0</v>
      </c>
    </row>
    <row r="499" spans="1:32" s="96" customFormat="1" x14ac:dyDescent="0.3">
      <c r="A499" s="159">
        <v>166</v>
      </c>
      <c r="B499" s="123" t="s">
        <v>508</v>
      </c>
      <c r="C499" s="124">
        <v>1</v>
      </c>
      <c r="D499" s="124"/>
      <c r="E499" s="125" t="s">
        <v>509</v>
      </c>
      <c r="F499" s="21">
        <v>0</v>
      </c>
      <c r="G499" s="126">
        <v>40</v>
      </c>
      <c r="H499" s="126">
        <v>0</v>
      </c>
      <c r="I499" s="126">
        <f t="shared" si="99"/>
        <v>0</v>
      </c>
      <c r="J499" s="146">
        <v>0</v>
      </c>
      <c r="K499" s="127">
        <f t="shared" si="100"/>
        <v>0</v>
      </c>
      <c r="L499" s="128">
        <v>3.75</v>
      </c>
      <c r="M499" s="128"/>
      <c r="N499" s="129"/>
      <c r="O499" s="129"/>
      <c r="P499" s="129"/>
      <c r="Q499" s="129"/>
      <c r="R499" s="129"/>
      <c r="S499" s="129"/>
      <c r="T499" s="129"/>
      <c r="U499" s="129"/>
      <c r="V499" s="130">
        <f t="shared" si="101"/>
        <v>0</v>
      </c>
      <c r="W499" s="130">
        <f t="shared" si="103"/>
        <v>0</v>
      </c>
      <c r="X499" s="130">
        <f t="shared" si="104"/>
        <v>0</v>
      </c>
      <c r="Y499" s="130">
        <f t="shared" si="105"/>
        <v>0</v>
      </c>
      <c r="Z499" s="130">
        <f t="shared" si="106"/>
        <v>0</v>
      </c>
      <c r="AA499" s="131">
        <f t="shared" si="102"/>
        <v>0</v>
      </c>
      <c r="AB499" s="132">
        <f t="shared" si="107"/>
        <v>0</v>
      </c>
      <c r="AC499" s="133">
        <f t="shared" si="108"/>
        <v>0</v>
      </c>
      <c r="AD499" s="133">
        <f t="shared" si="109"/>
        <v>0</v>
      </c>
      <c r="AE499" s="133">
        <f t="shared" si="110"/>
        <v>0</v>
      </c>
      <c r="AF499" s="133">
        <f t="shared" si="111"/>
        <v>0</v>
      </c>
    </row>
    <row r="500" spans="1:32" s="96" customFormat="1" x14ac:dyDescent="0.3">
      <c r="A500" s="159">
        <v>167</v>
      </c>
      <c r="B500" s="123" t="s">
        <v>510</v>
      </c>
      <c r="C500" s="124">
        <v>1</v>
      </c>
      <c r="D500" s="124" t="s">
        <v>770</v>
      </c>
      <c r="E500" s="125" t="s">
        <v>268</v>
      </c>
      <c r="F500" s="21">
        <v>0</v>
      </c>
      <c r="G500" s="126">
        <v>0</v>
      </c>
      <c r="H500" s="126">
        <v>0</v>
      </c>
      <c r="I500" s="126">
        <f t="shared" si="99"/>
        <v>0</v>
      </c>
      <c r="J500" s="146">
        <v>0</v>
      </c>
      <c r="K500" s="127">
        <f t="shared" si="100"/>
        <v>0</v>
      </c>
      <c r="L500" s="128">
        <v>53.5</v>
      </c>
      <c r="M500" s="128"/>
      <c r="N500" s="129"/>
      <c r="O500" s="129"/>
      <c r="P500" s="129"/>
      <c r="Q500" s="129"/>
      <c r="R500" s="129"/>
      <c r="S500" s="129"/>
      <c r="T500" s="129"/>
      <c r="U500" s="129"/>
      <c r="V500" s="130">
        <f t="shared" si="101"/>
        <v>0</v>
      </c>
      <c r="W500" s="130">
        <f t="shared" si="103"/>
        <v>0</v>
      </c>
      <c r="X500" s="130">
        <f t="shared" si="104"/>
        <v>0</v>
      </c>
      <c r="Y500" s="130">
        <f t="shared" si="105"/>
        <v>0</v>
      </c>
      <c r="Z500" s="130">
        <f t="shared" si="106"/>
        <v>0</v>
      </c>
      <c r="AA500" s="131">
        <f t="shared" si="102"/>
        <v>0</v>
      </c>
      <c r="AB500" s="132">
        <f t="shared" si="107"/>
        <v>0</v>
      </c>
      <c r="AC500" s="133">
        <f t="shared" si="108"/>
        <v>0</v>
      </c>
      <c r="AD500" s="133">
        <f t="shared" si="109"/>
        <v>0</v>
      </c>
      <c r="AE500" s="133">
        <f t="shared" si="110"/>
        <v>0</v>
      </c>
      <c r="AF500" s="133">
        <f t="shared" si="111"/>
        <v>0</v>
      </c>
    </row>
    <row r="501" spans="1:32" s="96" customFormat="1" x14ac:dyDescent="0.3">
      <c r="A501" s="159">
        <v>168</v>
      </c>
      <c r="B501" s="123" t="s">
        <v>511</v>
      </c>
      <c r="C501" s="124">
        <v>1</v>
      </c>
      <c r="D501" s="124"/>
      <c r="E501" s="125" t="s">
        <v>358</v>
      </c>
      <c r="F501" s="143">
        <v>0</v>
      </c>
      <c r="G501" s="126">
        <v>0</v>
      </c>
      <c r="H501" s="126">
        <v>0</v>
      </c>
      <c r="I501" s="126">
        <f t="shared" si="99"/>
        <v>0</v>
      </c>
      <c r="J501" s="146">
        <v>0</v>
      </c>
      <c r="K501" s="127">
        <f t="shared" si="100"/>
        <v>0</v>
      </c>
      <c r="L501" s="128">
        <v>280</v>
      </c>
      <c r="M501" s="128"/>
      <c r="N501" s="129"/>
      <c r="O501" s="129"/>
      <c r="P501" s="129"/>
      <c r="Q501" s="129"/>
      <c r="R501" s="129"/>
      <c r="S501" s="129"/>
      <c r="T501" s="129"/>
      <c r="U501" s="129"/>
      <c r="V501" s="130">
        <f>W501+X501+Y501+Z501</f>
        <v>0</v>
      </c>
      <c r="W501" s="130">
        <f>N501*L501</f>
        <v>0</v>
      </c>
      <c r="X501" s="130">
        <f>P501*L501</f>
        <v>0</v>
      </c>
      <c r="Y501" s="130">
        <f>R501*L501</f>
        <v>0</v>
      </c>
      <c r="Z501" s="130">
        <f>T501*L501</f>
        <v>0</v>
      </c>
      <c r="AA501" s="131">
        <f>O501+Q501+S501+U501</f>
        <v>0</v>
      </c>
      <c r="AB501" s="132">
        <f>AA501*L501</f>
        <v>0</v>
      </c>
      <c r="AC501" s="133">
        <f>O501*L501</f>
        <v>0</v>
      </c>
      <c r="AD501" s="133">
        <f>Q501*L501</f>
        <v>0</v>
      </c>
      <c r="AE501" s="133">
        <f>S501*L501</f>
        <v>0</v>
      </c>
      <c r="AF501" s="133">
        <f>U501*L501</f>
        <v>0</v>
      </c>
    </row>
    <row r="502" spans="1:32" s="96" customFormat="1" x14ac:dyDescent="0.3">
      <c r="A502" s="159">
        <v>169</v>
      </c>
      <c r="B502" s="123" t="s">
        <v>512</v>
      </c>
      <c r="C502" s="124">
        <v>1</v>
      </c>
      <c r="D502" s="124"/>
      <c r="E502" s="125" t="s">
        <v>358</v>
      </c>
      <c r="F502" s="143">
        <v>0</v>
      </c>
      <c r="G502" s="126">
        <v>0</v>
      </c>
      <c r="H502" s="126">
        <v>0</v>
      </c>
      <c r="I502" s="126">
        <f t="shared" si="99"/>
        <v>0</v>
      </c>
      <c r="J502" s="146">
        <v>0</v>
      </c>
      <c r="K502" s="127">
        <f t="shared" si="100"/>
        <v>0</v>
      </c>
      <c r="L502" s="128">
        <v>280</v>
      </c>
      <c r="M502" s="128"/>
      <c r="N502" s="129"/>
      <c r="O502" s="129"/>
      <c r="P502" s="129"/>
      <c r="Q502" s="129"/>
      <c r="R502" s="129"/>
      <c r="S502" s="129"/>
      <c r="T502" s="129"/>
      <c r="U502" s="129"/>
      <c r="V502" s="130">
        <f>W502+X502+Y502+Z502</f>
        <v>0</v>
      </c>
      <c r="W502" s="130">
        <f>N502*L502</f>
        <v>0</v>
      </c>
      <c r="X502" s="130">
        <f>P502*L502</f>
        <v>0</v>
      </c>
      <c r="Y502" s="130">
        <f>R502*L502</f>
        <v>0</v>
      </c>
      <c r="Z502" s="130">
        <f>T502*L502</f>
        <v>0</v>
      </c>
      <c r="AA502" s="131">
        <f>O502+Q502+S502+U502</f>
        <v>0</v>
      </c>
      <c r="AB502" s="132">
        <f>AA502*L502</f>
        <v>0</v>
      </c>
      <c r="AC502" s="133">
        <f>O502*L502</f>
        <v>0</v>
      </c>
      <c r="AD502" s="133">
        <f>Q502*L502</f>
        <v>0</v>
      </c>
      <c r="AE502" s="133">
        <f>S502*L502</f>
        <v>0</v>
      </c>
      <c r="AF502" s="133">
        <f>U502*L502</f>
        <v>0</v>
      </c>
    </row>
    <row r="503" spans="1:32" s="96" customFormat="1" x14ac:dyDescent="0.3">
      <c r="A503" s="159">
        <v>170</v>
      </c>
      <c r="B503" s="123" t="s">
        <v>513</v>
      </c>
      <c r="C503" s="124">
        <v>1</v>
      </c>
      <c r="D503" s="124" t="s">
        <v>782</v>
      </c>
      <c r="E503" s="125" t="s">
        <v>413</v>
      </c>
      <c r="F503" s="143">
        <v>0</v>
      </c>
      <c r="G503" s="126">
        <v>80</v>
      </c>
      <c r="H503" s="126">
        <v>115</v>
      </c>
      <c r="I503" s="126">
        <f t="shared" si="99"/>
        <v>200</v>
      </c>
      <c r="J503" s="146">
        <v>0</v>
      </c>
      <c r="K503" s="127">
        <f t="shared" si="100"/>
        <v>200</v>
      </c>
      <c r="L503" s="128">
        <v>80</v>
      </c>
      <c r="M503" s="128"/>
      <c r="N503" s="129">
        <v>100</v>
      </c>
      <c r="O503" s="129"/>
      <c r="P503" s="129"/>
      <c r="Q503" s="129"/>
      <c r="R503" s="129">
        <v>100</v>
      </c>
      <c r="S503" s="129"/>
      <c r="T503" s="129"/>
      <c r="U503" s="129"/>
      <c r="V503" s="130">
        <f>W503+X503+Y503+Z503</f>
        <v>16000</v>
      </c>
      <c r="W503" s="130">
        <f>N503*L503</f>
        <v>8000</v>
      </c>
      <c r="X503" s="130">
        <f>P503*L503</f>
        <v>0</v>
      </c>
      <c r="Y503" s="130">
        <f>R503*L503</f>
        <v>8000</v>
      </c>
      <c r="Z503" s="130">
        <f>T503*L503</f>
        <v>0</v>
      </c>
      <c r="AA503" s="131">
        <f t="shared" ref="AA503:AA539" si="112">O503+Q503+S503+U503</f>
        <v>0</v>
      </c>
      <c r="AB503" s="132">
        <f t="shared" ref="AB503:AB539" si="113">AA503*L503</f>
        <v>0</v>
      </c>
      <c r="AC503" s="133">
        <f t="shared" ref="AC503:AC539" si="114">O503*L503</f>
        <v>0</v>
      </c>
      <c r="AD503" s="133">
        <f t="shared" ref="AD503:AD539" si="115">Q503*L503</f>
        <v>0</v>
      </c>
      <c r="AE503" s="133">
        <f t="shared" ref="AE503:AE539" si="116">S503*L503</f>
        <v>0</v>
      </c>
      <c r="AF503" s="133">
        <f t="shared" ref="AF503:AF539" si="117">U503*L503</f>
        <v>0</v>
      </c>
    </row>
    <row r="504" spans="1:32" s="96" customFormat="1" x14ac:dyDescent="0.3">
      <c r="A504" s="159">
        <v>171</v>
      </c>
      <c r="B504" s="123" t="s">
        <v>514</v>
      </c>
      <c r="C504" s="124">
        <v>1</v>
      </c>
      <c r="D504" s="124" t="s">
        <v>783</v>
      </c>
      <c r="E504" s="125" t="s">
        <v>24</v>
      </c>
      <c r="F504" s="143">
        <v>0</v>
      </c>
      <c r="G504" s="126">
        <v>0</v>
      </c>
      <c r="H504" s="126">
        <v>0</v>
      </c>
      <c r="I504" s="126">
        <f t="shared" si="99"/>
        <v>10</v>
      </c>
      <c r="J504" s="146">
        <v>0</v>
      </c>
      <c r="K504" s="127">
        <f t="shared" si="100"/>
        <v>10</v>
      </c>
      <c r="L504" s="128">
        <v>1200</v>
      </c>
      <c r="M504" s="128"/>
      <c r="N504" s="129">
        <v>10</v>
      </c>
      <c r="O504" s="129"/>
      <c r="P504" s="129"/>
      <c r="Q504" s="129"/>
      <c r="R504" s="129"/>
      <c r="S504" s="129"/>
      <c r="T504" s="129"/>
      <c r="U504" s="129"/>
      <c r="V504" s="130">
        <f t="shared" ref="V504:V539" si="118">W504+X504+Y504+Z504</f>
        <v>12000</v>
      </c>
      <c r="W504" s="130">
        <f t="shared" ref="W504:W539" si="119">N504*L504</f>
        <v>12000</v>
      </c>
      <c r="X504" s="130">
        <f t="shared" ref="X504:X539" si="120">P504*L504</f>
        <v>0</v>
      </c>
      <c r="Y504" s="130">
        <f t="shared" ref="Y504:Y539" si="121">R504*L504</f>
        <v>0</v>
      </c>
      <c r="Z504" s="130">
        <f t="shared" ref="Z504:Z539" si="122">T504*L504</f>
        <v>0</v>
      </c>
      <c r="AA504" s="131">
        <f t="shared" si="112"/>
        <v>0</v>
      </c>
      <c r="AB504" s="132">
        <f t="shared" si="113"/>
        <v>0</v>
      </c>
      <c r="AC504" s="133">
        <f t="shared" si="114"/>
        <v>0</v>
      </c>
      <c r="AD504" s="133">
        <f t="shared" si="115"/>
        <v>0</v>
      </c>
      <c r="AE504" s="133">
        <f t="shared" si="116"/>
        <v>0</v>
      </c>
      <c r="AF504" s="133">
        <f t="shared" si="117"/>
        <v>0</v>
      </c>
    </row>
    <row r="505" spans="1:32" s="96" customFormat="1" x14ac:dyDescent="0.3">
      <c r="A505" s="159">
        <v>172</v>
      </c>
      <c r="B505" s="123" t="s">
        <v>515</v>
      </c>
      <c r="C505" s="124">
        <v>1</v>
      </c>
      <c r="D505" s="124" t="s">
        <v>783</v>
      </c>
      <c r="E505" s="125" t="s">
        <v>24</v>
      </c>
      <c r="F505" s="21">
        <v>10</v>
      </c>
      <c r="G505" s="126">
        <v>6</v>
      </c>
      <c r="H505" s="126">
        <v>6</v>
      </c>
      <c r="I505" s="126">
        <f t="shared" si="99"/>
        <v>10</v>
      </c>
      <c r="J505" s="146">
        <v>0</v>
      </c>
      <c r="K505" s="127">
        <f t="shared" si="100"/>
        <v>10</v>
      </c>
      <c r="L505" s="128">
        <v>1100</v>
      </c>
      <c r="M505" s="128"/>
      <c r="N505" s="129">
        <v>10</v>
      </c>
      <c r="O505" s="129"/>
      <c r="P505" s="129"/>
      <c r="Q505" s="129"/>
      <c r="R505" s="129"/>
      <c r="S505" s="129"/>
      <c r="T505" s="129"/>
      <c r="U505" s="129"/>
      <c r="V505" s="130">
        <f t="shared" si="118"/>
        <v>11000</v>
      </c>
      <c r="W505" s="130">
        <f t="shared" si="119"/>
        <v>11000</v>
      </c>
      <c r="X505" s="130">
        <f t="shared" si="120"/>
        <v>0</v>
      </c>
      <c r="Y505" s="130">
        <f t="shared" si="121"/>
        <v>0</v>
      </c>
      <c r="Z505" s="130">
        <f t="shared" si="122"/>
        <v>0</v>
      </c>
      <c r="AA505" s="131">
        <f t="shared" si="112"/>
        <v>0</v>
      </c>
      <c r="AB505" s="132">
        <f t="shared" si="113"/>
        <v>0</v>
      </c>
      <c r="AC505" s="133">
        <f t="shared" si="114"/>
        <v>0</v>
      </c>
      <c r="AD505" s="133">
        <f t="shared" si="115"/>
        <v>0</v>
      </c>
      <c r="AE505" s="133">
        <f t="shared" si="116"/>
        <v>0</v>
      </c>
      <c r="AF505" s="133">
        <f t="shared" si="117"/>
        <v>0</v>
      </c>
    </row>
    <row r="506" spans="1:32" s="96" customFormat="1" x14ac:dyDescent="0.3">
      <c r="A506" s="159">
        <v>173</v>
      </c>
      <c r="B506" s="123" t="s">
        <v>516</v>
      </c>
      <c r="C506" s="124">
        <v>1</v>
      </c>
      <c r="D506" s="124"/>
      <c r="E506" s="125" t="s">
        <v>358</v>
      </c>
      <c r="F506" s="143">
        <v>0</v>
      </c>
      <c r="G506" s="126">
        <v>0</v>
      </c>
      <c r="H506" s="126">
        <v>0</v>
      </c>
      <c r="I506" s="126">
        <f t="shared" si="99"/>
        <v>0</v>
      </c>
      <c r="J506" s="146">
        <v>0</v>
      </c>
      <c r="K506" s="127">
        <f t="shared" si="100"/>
        <v>0</v>
      </c>
      <c r="L506" s="128">
        <v>360</v>
      </c>
      <c r="M506" s="128"/>
      <c r="N506" s="129"/>
      <c r="O506" s="129"/>
      <c r="P506" s="129"/>
      <c r="Q506" s="129"/>
      <c r="R506" s="129"/>
      <c r="S506" s="129"/>
      <c r="T506" s="129"/>
      <c r="U506" s="129"/>
      <c r="V506" s="130">
        <f t="shared" si="118"/>
        <v>0</v>
      </c>
      <c r="W506" s="130">
        <f t="shared" si="119"/>
        <v>0</v>
      </c>
      <c r="X506" s="130">
        <f t="shared" si="120"/>
        <v>0</v>
      </c>
      <c r="Y506" s="130">
        <f t="shared" si="121"/>
        <v>0</v>
      </c>
      <c r="Z506" s="130">
        <f t="shared" si="122"/>
        <v>0</v>
      </c>
      <c r="AA506" s="131">
        <f t="shared" si="112"/>
        <v>0</v>
      </c>
      <c r="AB506" s="132">
        <f t="shared" si="113"/>
        <v>0</v>
      </c>
      <c r="AC506" s="133">
        <f t="shared" si="114"/>
        <v>0</v>
      </c>
      <c r="AD506" s="133">
        <f t="shared" si="115"/>
        <v>0</v>
      </c>
      <c r="AE506" s="133">
        <f t="shared" si="116"/>
        <v>0</v>
      </c>
      <c r="AF506" s="133">
        <f t="shared" si="117"/>
        <v>0</v>
      </c>
    </row>
    <row r="507" spans="1:32" s="96" customFormat="1" x14ac:dyDescent="0.3">
      <c r="A507" s="159">
        <v>174</v>
      </c>
      <c r="B507" s="123" t="s">
        <v>517</v>
      </c>
      <c r="C507" s="124">
        <v>1</v>
      </c>
      <c r="D507" s="124" t="s">
        <v>770</v>
      </c>
      <c r="E507" s="125" t="s">
        <v>360</v>
      </c>
      <c r="F507" s="143">
        <v>0</v>
      </c>
      <c r="G507" s="126">
        <v>3</v>
      </c>
      <c r="H507" s="126">
        <v>0</v>
      </c>
      <c r="I507" s="126">
        <f t="shared" si="99"/>
        <v>0</v>
      </c>
      <c r="J507" s="146">
        <v>0</v>
      </c>
      <c r="K507" s="127">
        <f t="shared" si="100"/>
        <v>0</v>
      </c>
      <c r="L507" s="128">
        <v>3852</v>
      </c>
      <c r="M507" s="128"/>
      <c r="N507" s="129"/>
      <c r="O507" s="129"/>
      <c r="P507" s="129"/>
      <c r="Q507" s="129"/>
      <c r="R507" s="129"/>
      <c r="S507" s="129"/>
      <c r="T507" s="129"/>
      <c r="U507" s="129"/>
      <c r="V507" s="130">
        <f t="shared" si="118"/>
        <v>0</v>
      </c>
      <c r="W507" s="130">
        <f t="shared" si="119"/>
        <v>0</v>
      </c>
      <c r="X507" s="130">
        <f t="shared" si="120"/>
        <v>0</v>
      </c>
      <c r="Y507" s="130">
        <f t="shared" si="121"/>
        <v>0</v>
      </c>
      <c r="Z507" s="130">
        <f t="shared" si="122"/>
        <v>0</v>
      </c>
      <c r="AA507" s="131">
        <f t="shared" si="112"/>
        <v>0</v>
      </c>
      <c r="AB507" s="132">
        <f t="shared" si="113"/>
        <v>0</v>
      </c>
      <c r="AC507" s="133">
        <f t="shared" si="114"/>
        <v>0</v>
      </c>
      <c r="AD507" s="133">
        <f t="shared" si="115"/>
        <v>0</v>
      </c>
      <c r="AE507" s="133">
        <f t="shared" si="116"/>
        <v>0</v>
      </c>
      <c r="AF507" s="133">
        <f t="shared" si="117"/>
        <v>0</v>
      </c>
    </row>
    <row r="508" spans="1:32" s="96" customFormat="1" x14ac:dyDescent="0.3">
      <c r="A508" s="159">
        <v>175</v>
      </c>
      <c r="B508" s="123" t="s">
        <v>518</v>
      </c>
      <c r="C508" s="124">
        <v>1</v>
      </c>
      <c r="D508" s="124" t="s">
        <v>770</v>
      </c>
      <c r="E508" s="125" t="s">
        <v>360</v>
      </c>
      <c r="F508" s="143">
        <v>0</v>
      </c>
      <c r="G508" s="126">
        <v>3</v>
      </c>
      <c r="H508" s="126">
        <v>1</v>
      </c>
      <c r="I508" s="126">
        <f t="shared" si="99"/>
        <v>0</v>
      </c>
      <c r="J508" s="146">
        <v>0</v>
      </c>
      <c r="K508" s="127">
        <f t="shared" si="100"/>
        <v>0</v>
      </c>
      <c r="L508" s="128">
        <v>3852</v>
      </c>
      <c r="M508" s="128"/>
      <c r="N508" s="129"/>
      <c r="O508" s="129"/>
      <c r="P508" s="129"/>
      <c r="Q508" s="129"/>
      <c r="R508" s="129"/>
      <c r="S508" s="129"/>
      <c r="T508" s="129"/>
      <c r="U508" s="129"/>
      <c r="V508" s="130">
        <f t="shared" si="118"/>
        <v>0</v>
      </c>
      <c r="W508" s="130">
        <f t="shared" si="119"/>
        <v>0</v>
      </c>
      <c r="X508" s="130">
        <f t="shared" si="120"/>
        <v>0</v>
      </c>
      <c r="Y508" s="130">
        <f t="shared" si="121"/>
        <v>0</v>
      </c>
      <c r="Z508" s="130">
        <f t="shared" si="122"/>
        <v>0</v>
      </c>
      <c r="AA508" s="131">
        <f t="shared" si="112"/>
        <v>0</v>
      </c>
      <c r="AB508" s="132">
        <f t="shared" si="113"/>
        <v>0</v>
      </c>
      <c r="AC508" s="133">
        <f t="shared" si="114"/>
        <v>0</v>
      </c>
      <c r="AD508" s="133">
        <f t="shared" si="115"/>
        <v>0</v>
      </c>
      <c r="AE508" s="133">
        <f t="shared" si="116"/>
        <v>0</v>
      </c>
      <c r="AF508" s="133">
        <f t="shared" si="117"/>
        <v>0</v>
      </c>
    </row>
    <row r="509" spans="1:32" s="96" customFormat="1" x14ac:dyDescent="0.3">
      <c r="A509" s="159">
        <v>176</v>
      </c>
      <c r="B509" s="123" t="s">
        <v>519</v>
      </c>
      <c r="C509" s="124">
        <v>1</v>
      </c>
      <c r="D509" s="124" t="s">
        <v>784</v>
      </c>
      <c r="E509" s="125" t="s">
        <v>358</v>
      </c>
      <c r="F509" s="143">
        <v>0</v>
      </c>
      <c r="G509" s="126">
        <v>50</v>
      </c>
      <c r="H509" s="126">
        <v>50</v>
      </c>
      <c r="I509" s="126">
        <f t="shared" si="99"/>
        <v>40</v>
      </c>
      <c r="J509" s="146">
        <v>0</v>
      </c>
      <c r="K509" s="127">
        <f t="shared" si="100"/>
        <v>40</v>
      </c>
      <c r="L509" s="128">
        <v>53</v>
      </c>
      <c r="M509" s="128"/>
      <c r="N509" s="129"/>
      <c r="O509" s="129"/>
      <c r="P509" s="129">
        <v>40</v>
      </c>
      <c r="Q509" s="129"/>
      <c r="R509" s="129"/>
      <c r="S509" s="129"/>
      <c r="T509" s="129"/>
      <c r="U509" s="129"/>
      <c r="V509" s="130">
        <f t="shared" si="118"/>
        <v>2120</v>
      </c>
      <c r="W509" s="130">
        <f t="shared" si="119"/>
        <v>0</v>
      </c>
      <c r="X509" s="130">
        <f t="shared" si="120"/>
        <v>2120</v>
      </c>
      <c r="Y509" s="130">
        <f t="shared" si="121"/>
        <v>0</v>
      </c>
      <c r="Z509" s="130">
        <f t="shared" si="122"/>
        <v>0</v>
      </c>
      <c r="AA509" s="131">
        <f t="shared" si="112"/>
        <v>0</v>
      </c>
      <c r="AB509" s="132">
        <f t="shared" si="113"/>
        <v>0</v>
      </c>
      <c r="AC509" s="133">
        <f t="shared" si="114"/>
        <v>0</v>
      </c>
      <c r="AD509" s="133">
        <f t="shared" si="115"/>
        <v>0</v>
      </c>
      <c r="AE509" s="133">
        <f t="shared" si="116"/>
        <v>0</v>
      </c>
      <c r="AF509" s="133">
        <f t="shared" si="117"/>
        <v>0</v>
      </c>
    </row>
    <row r="510" spans="1:32" s="96" customFormat="1" x14ac:dyDescent="0.3">
      <c r="A510" s="159">
        <v>177</v>
      </c>
      <c r="B510" s="123" t="s">
        <v>520</v>
      </c>
      <c r="C510" s="124">
        <v>1</v>
      </c>
      <c r="D510" s="124" t="s">
        <v>743</v>
      </c>
      <c r="E510" s="125" t="s">
        <v>521</v>
      </c>
      <c r="F510" s="143">
        <v>0</v>
      </c>
      <c r="G510" s="126">
        <v>20</v>
      </c>
      <c r="H510" s="126">
        <v>20</v>
      </c>
      <c r="I510" s="126">
        <f t="shared" si="99"/>
        <v>50</v>
      </c>
      <c r="J510" s="146">
        <v>0</v>
      </c>
      <c r="K510" s="127">
        <f t="shared" si="100"/>
        <v>50</v>
      </c>
      <c r="L510" s="128">
        <v>9.6</v>
      </c>
      <c r="M510" s="128"/>
      <c r="N510" s="129">
        <v>50</v>
      </c>
      <c r="O510" s="129"/>
      <c r="P510" s="129"/>
      <c r="Q510" s="129"/>
      <c r="R510" s="129"/>
      <c r="S510" s="129"/>
      <c r="T510" s="129"/>
      <c r="U510" s="129"/>
      <c r="V510" s="130">
        <f t="shared" si="118"/>
        <v>480</v>
      </c>
      <c r="W510" s="130">
        <f t="shared" si="119"/>
        <v>480</v>
      </c>
      <c r="X510" s="130">
        <f t="shared" si="120"/>
        <v>0</v>
      </c>
      <c r="Y510" s="130">
        <f t="shared" si="121"/>
        <v>0</v>
      </c>
      <c r="Z510" s="130">
        <f t="shared" si="122"/>
        <v>0</v>
      </c>
      <c r="AA510" s="131">
        <f t="shared" si="112"/>
        <v>0</v>
      </c>
      <c r="AB510" s="132">
        <f t="shared" si="113"/>
        <v>0</v>
      </c>
      <c r="AC510" s="133">
        <f t="shared" si="114"/>
        <v>0</v>
      </c>
      <c r="AD510" s="133">
        <f t="shared" si="115"/>
        <v>0</v>
      </c>
      <c r="AE510" s="133">
        <f t="shared" si="116"/>
        <v>0</v>
      </c>
      <c r="AF510" s="133">
        <f t="shared" si="117"/>
        <v>0</v>
      </c>
    </row>
    <row r="511" spans="1:32" s="96" customFormat="1" x14ac:dyDescent="0.3">
      <c r="A511" s="159">
        <v>178</v>
      </c>
      <c r="B511" s="123" t="s">
        <v>522</v>
      </c>
      <c r="C511" s="124">
        <v>1</v>
      </c>
      <c r="D511" s="124" t="s">
        <v>773</v>
      </c>
      <c r="E511" s="125" t="s">
        <v>523</v>
      </c>
      <c r="F511" s="21">
        <v>5</v>
      </c>
      <c r="G511" s="126">
        <v>3</v>
      </c>
      <c r="H511" s="126">
        <v>3</v>
      </c>
      <c r="I511" s="126">
        <f t="shared" si="99"/>
        <v>5</v>
      </c>
      <c r="J511" s="146">
        <v>0</v>
      </c>
      <c r="K511" s="127">
        <f t="shared" si="100"/>
        <v>5</v>
      </c>
      <c r="L511" s="128">
        <v>470</v>
      </c>
      <c r="M511" s="128"/>
      <c r="N511" s="129">
        <v>5</v>
      </c>
      <c r="O511" s="129"/>
      <c r="P511" s="129"/>
      <c r="Q511" s="129"/>
      <c r="R511" s="129"/>
      <c r="S511" s="129"/>
      <c r="T511" s="129"/>
      <c r="U511" s="129"/>
      <c r="V511" s="130">
        <f t="shared" si="118"/>
        <v>2350</v>
      </c>
      <c r="W511" s="130">
        <f t="shared" si="119"/>
        <v>2350</v>
      </c>
      <c r="X511" s="130">
        <f t="shared" si="120"/>
        <v>0</v>
      </c>
      <c r="Y511" s="130">
        <f t="shared" si="121"/>
        <v>0</v>
      </c>
      <c r="Z511" s="130">
        <f t="shared" si="122"/>
        <v>0</v>
      </c>
      <c r="AA511" s="131">
        <f t="shared" si="112"/>
        <v>0</v>
      </c>
      <c r="AB511" s="132">
        <f t="shared" si="113"/>
        <v>0</v>
      </c>
      <c r="AC511" s="133">
        <f t="shared" si="114"/>
        <v>0</v>
      </c>
      <c r="AD511" s="133">
        <f t="shared" si="115"/>
        <v>0</v>
      </c>
      <c r="AE511" s="133">
        <f t="shared" si="116"/>
        <v>0</v>
      </c>
      <c r="AF511" s="133">
        <f t="shared" si="117"/>
        <v>0</v>
      </c>
    </row>
    <row r="512" spans="1:32" s="96" customFormat="1" x14ac:dyDescent="0.3">
      <c r="A512" s="159">
        <v>179</v>
      </c>
      <c r="B512" s="123" t="s">
        <v>524</v>
      </c>
      <c r="C512" s="124">
        <v>1</v>
      </c>
      <c r="D512" s="124"/>
      <c r="E512" s="125" t="s">
        <v>358</v>
      </c>
      <c r="F512" s="143">
        <v>0</v>
      </c>
      <c r="G512" s="126">
        <v>0</v>
      </c>
      <c r="H512" s="126">
        <v>0</v>
      </c>
      <c r="I512" s="126">
        <f t="shared" si="99"/>
        <v>0</v>
      </c>
      <c r="J512" s="146">
        <v>0</v>
      </c>
      <c r="K512" s="127">
        <f t="shared" si="100"/>
        <v>0</v>
      </c>
      <c r="L512" s="128">
        <v>565</v>
      </c>
      <c r="M512" s="128"/>
      <c r="N512" s="129"/>
      <c r="O512" s="129"/>
      <c r="P512" s="129"/>
      <c r="Q512" s="129"/>
      <c r="R512" s="129"/>
      <c r="S512" s="129"/>
      <c r="T512" s="129"/>
      <c r="U512" s="129"/>
      <c r="V512" s="130">
        <f t="shared" si="118"/>
        <v>0</v>
      </c>
      <c r="W512" s="130">
        <f t="shared" si="119"/>
        <v>0</v>
      </c>
      <c r="X512" s="130">
        <f t="shared" si="120"/>
        <v>0</v>
      </c>
      <c r="Y512" s="130">
        <f t="shared" si="121"/>
        <v>0</v>
      </c>
      <c r="Z512" s="130">
        <f t="shared" si="122"/>
        <v>0</v>
      </c>
      <c r="AA512" s="131">
        <f t="shared" si="112"/>
        <v>0</v>
      </c>
      <c r="AB512" s="132">
        <f t="shared" si="113"/>
        <v>0</v>
      </c>
      <c r="AC512" s="133">
        <f t="shared" si="114"/>
        <v>0</v>
      </c>
      <c r="AD512" s="133">
        <f t="shared" si="115"/>
        <v>0</v>
      </c>
      <c r="AE512" s="133">
        <f t="shared" si="116"/>
        <v>0</v>
      </c>
      <c r="AF512" s="133">
        <f t="shared" si="117"/>
        <v>0</v>
      </c>
    </row>
    <row r="513" spans="1:32" s="96" customFormat="1" x14ac:dyDescent="0.3">
      <c r="A513" s="159">
        <v>180</v>
      </c>
      <c r="B513" s="123" t="s">
        <v>525</v>
      </c>
      <c r="C513" s="124">
        <v>1</v>
      </c>
      <c r="D513" s="124"/>
      <c r="E513" s="125" t="s">
        <v>526</v>
      </c>
      <c r="F513" s="143">
        <v>0</v>
      </c>
      <c r="G513" s="126">
        <v>0</v>
      </c>
      <c r="H513" s="126">
        <v>0</v>
      </c>
      <c r="I513" s="126">
        <f t="shared" si="99"/>
        <v>0</v>
      </c>
      <c r="J513" s="146">
        <v>0</v>
      </c>
      <c r="K513" s="127">
        <f t="shared" si="100"/>
        <v>0</v>
      </c>
      <c r="L513" s="128">
        <v>25</v>
      </c>
      <c r="M513" s="128"/>
      <c r="N513" s="129"/>
      <c r="O513" s="129"/>
      <c r="P513" s="129"/>
      <c r="Q513" s="129"/>
      <c r="R513" s="129"/>
      <c r="S513" s="129"/>
      <c r="T513" s="129"/>
      <c r="U513" s="129"/>
      <c r="V513" s="130">
        <f t="shared" si="118"/>
        <v>0</v>
      </c>
      <c r="W513" s="130">
        <f t="shared" si="119"/>
        <v>0</v>
      </c>
      <c r="X513" s="130">
        <f t="shared" si="120"/>
        <v>0</v>
      </c>
      <c r="Y513" s="130">
        <f t="shared" si="121"/>
        <v>0</v>
      </c>
      <c r="Z513" s="130">
        <f t="shared" si="122"/>
        <v>0</v>
      </c>
      <c r="AA513" s="131">
        <f t="shared" si="112"/>
        <v>0</v>
      </c>
      <c r="AB513" s="132">
        <f t="shared" si="113"/>
        <v>0</v>
      </c>
      <c r="AC513" s="133">
        <f t="shared" si="114"/>
        <v>0</v>
      </c>
      <c r="AD513" s="133">
        <f t="shared" si="115"/>
        <v>0</v>
      </c>
      <c r="AE513" s="133">
        <f t="shared" si="116"/>
        <v>0</v>
      </c>
      <c r="AF513" s="133">
        <f t="shared" si="117"/>
        <v>0</v>
      </c>
    </row>
    <row r="514" spans="1:32" s="96" customFormat="1" x14ac:dyDescent="0.3">
      <c r="A514" s="96">
        <v>181</v>
      </c>
      <c r="B514" s="123" t="s">
        <v>527</v>
      </c>
      <c r="C514" s="124">
        <v>1</v>
      </c>
      <c r="D514" s="124"/>
      <c r="E514" s="125" t="s">
        <v>526</v>
      </c>
      <c r="F514" s="143">
        <v>0</v>
      </c>
      <c r="G514" s="126">
        <v>3</v>
      </c>
      <c r="H514" s="126">
        <v>0</v>
      </c>
      <c r="I514" s="126">
        <f t="shared" si="99"/>
        <v>0</v>
      </c>
      <c r="J514" s="146">
        <v>0</v>
      </c>
      <c r="K514" s="127">
        <f t="shared" si="100"/>
        <v>0</v>
      </c>
      <c r="L514" s="128">
        <v>0</v>
      </c>
      <c r="M514" s="128"/>
      <c r="N514" s="129"/>
      <c r="O514" s="129"/>
      <c r="P514" s="129"/>
      <c r="Q514" s="129"/>
      <c r="R514" s="129"/>
      <c r="S514" s="129"/>
      <c r="T514" s="129"/>
      <c r="U514" s="129"/>
      <c r="V514" s="130">
        <f t="shared" si="118"/>
        <v>0</v>
      </c>
      <c r="W514" s="130">
        <f t="shared" si="119"/>
        <v>0</v>
      </c>
      <c r="X514" s="130">
        <f t="shared" si="120"/>
        <v>0</v>
      </c>
      <c r="Y514" s="130">
        <f t="shared" si="121"/>
        <v>0</v>
      </c>
      <c r="Z514" s="130">
        <f t="shared" si="122"/>
        <v>0</v>
      </c>
      <c r="AA514" s="131">
        <f t="shared" si="112"/>
        <v>0</v>
      </c>
      <c r="AB514" s="132">
        <f t="shared" si="113"/>
        <v>0</v>
      </c>
      <c r="AC514" s="133">
        <f t="shared" si="114"/>
        <v>0</v>
      </c>
      <c r="AD514" s="133">
        <f t="shared" si="115"/>
        <v>0</v>
      </c>
      <c r="AE514" s="133">
        <f t="shared" si="116"/>
        <v>0</v>
      </c>
      <c r="AF514" s="133">
        <f t="shared" si="117"/>
        <v>0</v>
      </c>
    </row>
    <row r="515" spans="1:32" s="96" customFormat="1" x14ac:dyDescent="0.3">
      <c r="A515" s="96">
        <v>182</v>
      </c>
      <c r="B515" s="123" t="s">
        <v>528</v>
      </c>
      <c r="C515" s="124">
        <v>1</v>
      </c>
      <c r="D515" s="124"/>
      <c r="E515" s="125" t="s">
        <v>526</v>
      </c>
      <c r="F515" s="143">
        <v>0</v>
      </c>
      <c r="G515" s="126">
        <v>0</v>
      </c>
      <c r="H515" s="126">
        <v>0</v>
      </c>
      <c r="I515" s="126">
        <f t="shared" si="99"/>
        <v>0</v>
      </c>
      <c r="J515" s="146">
        <v>0</v>
      </c>
      <c r="K515" s="127">
        <f t="shared" si="100"/>
        <v>0</v>
      </c>
      <c r="L515" s="128">
        <v>8.34</v>
      </c>
      <c r="M515" s="128"/>
      <c r="N515" s="129"/>
      <c r="O515" s="129"/>
      <c r="P515" s="129"/>
      <c r="Q515" s="129"/>
      <c r="R515" s="129"/>
      <c r="S515" s="129"/>
      <c r="T515" s="129"/>
      <c r="U515" s="129"/>
      <c r="V515" s="130">
        <f t="shared" si="118"/>
        <v>0</v>
      </c>
      <c r="W515" s="130">
        <f t="shared" si="119"/>
        <v>0</v>
      </c>
      <c r="X515" s="130">
        <f t="shared" si="120"/>
        <v>0</v>
      </c>
      <c r="Y515" s="130">
        <f t="shared" si="121"/>
        <v>0</v>
      </c>
      <c r="Z515" s="130">
        <f t="shared" si="122"/>
        <v>0</v>
      </c>
      <c r="AA515" s="131">
        <f t="shared" si="112"/>
        <v>0</v>
      </c>
      <c r="AB515" s="132">
        <f t="shared" si="113"/>
        <v>0</v>
      </c>
      <c r="AC515" s="133">
        <f t="shared" si="114"/>
        <v>0</v>
      </c>
      <c r="AD515" s="133">
        <f t="shared" si="115"/>
        <v>0</v>
      </c>
      <c r="AE515" s="133">
        <f t="shared" si="116"/>
        <v>0</v>
      </c>
      <c r="AF515" s="133">
        <f t="shared" si="117"/>
        <v>0</v>
      </c>
    </row>
    <row r="516" spans="1:32" s="96" customFormat="1" x14ac:dyDescent="0.3">
      <c r="A516" s="96">
        <v>183</v>
      </c>
      <c r="B516" s="123" t="s">
        <v>529</v>
      </c>
      <c r="C516" s="124">
        <v>1</v>
      </c>
      <c r="D516" s="124"/>
      <c r="E516" s="125" t="s">
        <v>130</v>
      </c>
      <c r="F516" s="143">
        <v>0</v>
      </c>
      <c r="G516" s="126">
        <v>0</v>
      </c>
      <c r="H516" s="126">
        <v>0</v>
      </c>
      <c r="I516" s="126">
        <f t="shared" si="99"/>
        <v>0</v>
      </c>
      <c r="J516" s="146">
        <v>0</v>
      </c>
      <c r="K516" s="127">
        <f t="shared" si="100"/>
        <v>0</v>
      </c>
      <c r="L516" s="128">
        <v>180</v>
      </c>
      <c r="M516" s="128"/>
      <c r="N516" s="129"/>
      <c r="O516" s="129"/>
      <c r="P516" s="129"/>
      <c r="Q516" s="129"/>
      <c r="R516" s="129"/>
      <c r="S516" s="129"/>
      <c r="T516" s="129"/>
      <c r="U516" s="129"/>
      <c r="V516" s="130">
        <f t="shared" si="118"/>
        <v>0</v>
      </c>
      <c r="W516" s="130">
        <f t="shared" si="119"/>
        <v>0</v>
      </c>
      <c r="X516" s="130">
        <f t="shared" si="120"/>
        <v>0</v>
      </c>
      <c r="Y516" s="130">
        <f t="shared" si="121"/>
        <v>0</v>
      </c>
      <c r="Z516" s="130">
        <f t="shared" si="122"/>
        <v>0</v>
      </c>
      <c r="AA516" s="131">
        <f t="shared" si="112"/>
        <v>0</v>
      </c>
      <c r="AB516" s="132">
        <f t="shared" si="113"/>
        <v>0</v>
      </c>
      <c r="AC516" s="133">
        <f t="shared" si="114"/>
        <v>0</v>
      </c>
      <c r="AD516" s="133">
        <f t="shared" si="115"/>
        <v>0</v>
      </c>
      <c r="AE516" s="133">
        <f t="shared" si="116"/>
        <v>0</v>
      </c>
      <c r="AF516" s="133">
        <f t="shared" si="117"/>
        <v>0</v>
      </c>
    </row>
    <row r="517" spans="1:32" s="96" customFormat="1" x14ac:dyDescent="0.3">
      <c r="A517" s="96">
        <v>184</v>
      </c>
      <c r="B517" s="171" t="s">
        <v>530</v>
      </c>
      <c r="C517" s="124">
        <v>1</v>
      </c>
      <c r="D517" s="172" t="s">
        <v>772</v>
      </c>
      <c r="E517" s="173" t="s">
        <v>526</v>
      </c>
      <c r="F517" s="143">
        <v>0</v>
      </c>
      <c r="G517" s="126">
        <v>21</v>
      </c>
      <c r="H517" s="126">
        <v>16</v>
      </c>
      <c r="I517" s="126">
        <f t="shared" si="99"/>
        <v>30</v>
      </c>
      <c r="J517" s="146">
        <v>0</v>
      </c>
      <c r="K517" s="127">
        <f t="shared" si="100"/>
        <v>30</v>
      </c>
      <c r="L517" s="174">
        <v>85</v>
      </c>
      <c r="M517" s="174"/>
      <c r="N517" s="129">
        <v>30</v>
      </c>
      <c r="O517" s="129"/>
      <c r="P517" s="129"/>
      <c r="Q517" s="129"/>
      <c r="R517" s="129"/>
      <c r="S517" s="129"/>
      <c r="T517" s="129"/>
      <c r="U517" s="129"/>
      <c r="V517" s="130">
        <f t="shared" si="118"/>
        <v>2550</v>
      </c>
      <c r="W517" s="130">
        <f t="shared" si="119"/>
        <v>2550</v>
      </c>
      <c r="X517" s="130">
        <f t="shared" si="120"/>
        <v>0</v>
      </c>
      <c r="Y517" s="130">
        <f t="shared" si="121"/>
        <v>0</v>
      </c>
      <c r="Z517" s="130">
        <f t="shared" si="122"/>
        <v>0</v>
      </c>
      <c r="AA517" s="131">
        <f t="shared" si="112"/>
        <v>0</v>
      </c>
      <c r="AB517" s="132">
        <f t="shared" si="113"/>
        <v>0</v>
      </c>
      <c r="AC517" s="133">
        <f t="shared" si="114"/>
        <v>0</v>
      </c>
      <c r="AD517" s="133">
        <f t="shared" si="115"/>
        <v>0</v>
      </c>
      <c r="AE517" s="133">
        <f t="shared" si="116"/>
        <v>0</v>
      </c>
      <c r="AF517" s="133">
        <f t="shared" si="117"/>
        <v>0</v>
      </c>
    </row>
    <row r="518" spans="1:32" s="96" customFormat="1" x14ac:dyDescent="0.3">
      <c r="A518" s="96">
        <v>185</v>
      </c>
      <c r="B518" s="123" t="s">
        <v>531</v>
      </c>
      <c r="C518" s="124">
        <v>25</v>
      </c>
      <c r="D518" s="124"/>
      <c r="E518" s="125" t="s">
        <v>24</v>
      </c>
      <c r="F518" s="21">
        <v>12</v>
      </c>
      <c r="G518" s="126">
        <v>10</v>
      </c>
      <c r="H518" s="126">
        <v>21</v>
      </c>
      <c r="I518" s="126">
        <f t="shared" si="99"/>
        <v>16</v>
      </c>
      <c r="J518" s="146">
        <v>0</v>
      </c>
      <c r="K518" s="127">
        <f t="shared" si="100"/>
        <v>16</v>
      </c>
      <c r="L518" s="128">
        <v>464.81</v>
      </c>
      <c r="M518" s="128"/>
      <c r="N518" s="129"/>
      <c r="O518" s="129"/>
      <c r="P518" s="129">
        <v>8</v>
      </c>
      <c r="Q518" s="129"/>
      <c r="R518" s="129"/>
      <c r="S518" s="129"/>
      <c r="T518" s="129">
        <v>8</v>
      </c>
      <c r="U518" s="129"/>
      <c r="V518" s="130">
        <f t="shared" si="118"/>
        <v>7436.96</v>
      </c>
      <c r="W518" s="130">
        <f t="shared" si="119"/>
        <v>0</v>
      </c>
      <c r="X518" s="130">
        <f t="shared" si="120"/>
        <v>3718.48</v>
      </c>
      <c r="Y518" s="130">
        <f t="shared" si="121"/>
        <v>0</v>
      </c>
      <c r="Z518" s="130">
        <f t="shared" si="122"/>
        <v>3718.48</v>
      </c>
      <c r="AA518" s="131">
        <f t="shared" si="112"/>
        <v>0</v>
      </c>
      <c r="AB518" s="132">
        <f t="shared" si="113"/>
        <v>0</v>
      </c>
      <c r="AC518" s="133">
        <f t="shared" si="114"/>
        <v>0</v>
      </c>
      <c r="AD518" s="133">
        <f t="shared" si="115"/>
        <v>0</v>
      </c>
      <c r="AE518" s="133">
        <f t="shared" si="116"/>
        <v>0</v>
      </c>
      <c r="AF518" s="133">
        <f t="shared" si="117"/>
        <v>0</v>
      </c>
    </row>
    <row r="519" spans="1:32" s="96" customFormat="1" x14ac:dyDescent="0.3">
      <c r="A519" s="96">
        <v>186</v>
      </c>
      <c r="B519" s="123" t="s">
        <v>532</v>
      </c>
      <c r="C519" s="124">
        <v>1</v>
      </c>
      <c r="D519" s="124"/>
      <c r="E519" s="125" t="s">
        <v>526</v>
      </c>
      <c r="F519" s="21">
        <v>0</v>
      </c>
      <c r="G519" s="126">
        <v>0</v>
      </c>
      <c r="H519" s="126">
        <v>0</v>
      </c>
      <c r="I519" s="126">
        <f t="shared" si="99"/>
        <v>20</v>
      </c>
      <c r="J519" s="146">
        <v>0</v>
      </c>
      <c r="K519" s="127">
        <f t="shared" si="100"/>
        <v>20</v>
      </c>
      <c r="L519" s="128">
        <v>200</v>
      </c>
      <c r="M519" s="128"/>
      <c r="N519" s="129">
        <v>20</v>
      </c>
      <c r="O519" s="129"/>
      <c r="P519" s="129"/>
      <c r="Q519" s="129"/>
      <c r="R519" s="129"/>
      <c r="S519" s="129"/>
      <c r="T519" s="129"/>
      <c r="U519" s="129"/>
      <c r="V519" s="130"/>
      <c r="W519" s="130">
        <f t="shared" si="119"/>
        <v>4000</v>
      </c>
      <c r="X519" s="130">
        <f t="shared" si="120"/>
        <v>0</v>
      </c>
      <c r="Y519" s="130"/>
      <c r="Z519" s="130">
        <f t="shared" si="122"/>
        <v>0</v>
      </c>
      <c r="AA519" s="131">
        <f t="shared" si="112"/>
        <v>0</v>
      </c>
      <c r="AB519" s="132">
        <f t="shared" si="113"/>
        <v>0</v>
      </c>
      <c r="AC519" s="133">
        <f t="shared" si="114"/>
        <v>0</v>
      </c>
      <c r="AD519" s="133">
        <f t="shared" si="115"/>
        <v>0</v>
      </c>
      <c r="AE519" s="133">
        <f t="shared" si="116"/>
        <v>0</v>
      </c>
      <c r="AF519" s="133">
        <f t="shared" si="117"/>
        <v>0</v>
      </c>
    </row>
    <row r="520" spans="1:32" s="96" customFormat="1" x14ac:dyDescent="0.3">
      <c r="A520" s="96">
        <v>187</v>
      </c>
      <c r="B520" s="123" t="s">
        <v>533</v>
      </c>
      <c r="C520" s="124">
        <v>1</v>
      </c>
      <c r="D520" s="124" t="s">
        <v>771</v>
      </c>
      <c r="E520" s="125" t="s">
        <v>534</v>
      </c>
      <c r="F520" s="21">
        <v>25</v>
      </c>
      <c r="G520" s="126">
        <v>14</v>
      </c>
      <c r="H520" s="126">
        <v>16</v>
      </c>
      <c r="I520" s="126">
        <f t="shared" si="99"/>
        <v>30</v>
      </c>
      <c r="J520" s="146">
        <v>0</v>
      </c>
      <c r="K520" s="127">
        <f t="shared" si="100"/>
        <v>30</v>
      </c>
      <c r="L520" s="128">
        <v>1500</v>
      </c>
      <c r="M520" s="128"/>
      <c r="N520" s="129">
        <v>10</v>
      </c>
      <c r="O520" s="129"/>
      <c r="P520" s="129">
        <v>10</v>
      </c>
      <c r="Q520" s="129"/>
      <c r="R520" s="129">
        <v>10</v>
      </c>
      <c r="S520" s="129"/>
      <c r="T520" s="129"/>
      <c r="U520" s="129"/>
      <c r="V520" s="130">
        <f t="shared" si="118"/>
        <v>45000</v>
      </c>
      <c r="W520" s="130">
        <f t="shared" si="119"/>
        <v>15000</v>
      </c>
      <c r="X520" s="130">
        <f t="shared" si="120"/>
        <v>15000</v>
      </c>
      <c r="Y520" s="130">
        <f t="shared" si="121"/>
        <v>15000</v>
      </c>
      <c r="Z520" s="130">
        <f t="shared" si="122"/>
        <v>0</v>
      </c>
      <c r="AA520" s="131">
        <f t="shared" si="112"/>
        <v>0</v>
      </c>
      <c r="AB520" s="132">
        <f t="shared" si="113"/>
        <v>0</v>
      </c>
      <c r="AC520" s="133">
        <f t="shared" si="114"/>
        <v>0</v>
      </c>
      <c r="AD520" s="133">
        <f t="shared" si="115"/>
        <v>0</v>
      </c>
      <c r="AE520" s="133">
        <f t="shared" si="116"/>
        <v>0</v>
      </c>
      <c r="AF520" s="133">
        <f t="shared" si="117"/>
        <v>0</v>
      </c>
    </row>
    <row r="521" spans="1:32" s="96" customFormat="1" x14ac:dyDescent="0.3">
      <c r="A521" s="96">
        <v>188</v>
      </c>
      <c r="B521" s="123" t="s">
        <v>535</v>
      </c>
      <c r="C521" s="124">
        <v>1</v>
      </c>
      <c r="D521" s="124" t="s">
        <v>771</v>
      </c>
      <c r="E521" s="125" t="s">
        <v>534</v>
      </c>
      <c r="F521" s="21">
        <v>30</v>
      </c>
      <c r="G521" s="126">
        <v>13</v>
      </c>
      <c r="H521" s="126">
        <v>25</v>
      </c>
      <c r="I521" s="126">
        <f t="shared" si="99"/>
        <v>30</v>
      </c>
      <c r="J521" s="146">
        <v>0</v>
      </c>
      <c r="K521" s="127">
        <f t="shared" si="100"/>
        <v>30</v>
      </c>
      <c r="L521" s="128">
        <v>1750</v>
      </c>
      <c r="M521" s="128"/>
      <c r="N521" s="129">
        <v>10</v>
      </c>
      <c r="O521" s="129"/>
      <c r="P521" s="129">
        <v>10</v>
      </c>
      <c r="Q521" s="129"/>
      <c r="R521" s="129">
        <v>10</v>
      </c>
      <c r="S521" s="129"/>
      <c r="T521" s="129"/>
      <c r="U521" s="129"/>
      <c r="V521" s="130">
        <f t="shared" si="118"/>
        <v>52500</v>
      </c>
      <c r="W521" s="130">
        <f t="shared" si="119"/>
        <v>17500</v>
      </c>
      <c r="X521" s="130">
        <f t="shared" si="120"/>
        <v>17500</v>
      </c>
      <c r="Y521" s="130">
        <f t="shared" si="121"/>
        <v>17500</v>
      </c>
      <c r="Z521" s="130">
        <f t="shared" si="122"/>
        <v>0</v>
      </c>
      <c r="AA521" s="131">
        <f t="shared" si="112"/>
        <v>0</v>
      </c>
      <c r="AB521" s="132">
        <f t="shared" si="113"/>
        <v>0</v>
      </c>
      <c r="AC521" s="133">
        <f t="shared" si="114"/>
        <v>0</v>
      </c>
      <c r="AD521" s="133">
        <f t="shared" si="115"/>
        <v>0</v>
      </c>
      <c r="AE521" s="133">
        <f t="shared" si="116"/>
        <v>0</v>
      </c>
      <c r="AF521" s="133">
        <f t="shared" si="117"/>
        <v>0</v>
      </c>
    </row>
    <row r="522" spans="1:32" s="96" customFormat="1" x14ac:dyDescent="0.3">
      <c r="A522" s="159">
        <v>189</v>
      </c>
      <c r="B522" s="123" t="s">
        <v>536</v>
      </c>
      <c r="C522" s="124"/>
      <c r="D522" s="124" t="s">
        <v>764</v>
      </c>
      <c r="E522" s="125" t="s">
        <v>24</v>
      </c>
      <c r="F522" s="143">
        <v>0</v>
      </c>
      <c r="G522" s="126">
        <v>105</v>
      </c>
      <c r="H522" s="126">
        <v>1</v>
      </c>
      <c r="I522" s="126">
        <f t="shared" si="99"/>
        <v>0</v>
      </c>
      <c r="J522" s="146">
        <v>0</v>
      </c>
      <c r="K522" s="127">
        <f t="shared" si="100"/>
        <v>0</v>
      </c>
      <c r="L522" s="128">
        <v>8.75</v>
      </c>
      <c r="M522" s="128"/>
      <c r="N522" s="129"/>
      <c r="O522" s="129"/>
      <c r="P522" s="129"/>
      <c r="Q522" s="129"/>
      <c r="R522" s="129"/>
      <c r="S522" s="129"/>
      <c r="T522" s="129"/>
      <c r="U522" s="129"/>
      <c r="V522" s="130">
        <f t="shared" si="118"/>
        <v>0</v>
      </c>
      <c r="W522" s="130">
        <f t="shared" si="119"/>
        <v>0</v>
      </c>
      <c r="X522" s="130">
        <f t="shared" si="120"/>
        <v>0</v>
      </c>
      <c r="Y522" s="130">
        <f t="shared" si="121"/>
        <v>0</v>
      </c>
      <c r="Z522" s="130">
        <f t="shared" si="122"/>
        <v>0</v>
      </c>
      <c r="AA522" s="131">
        <f t="shared" si="112"/>
        <v>0</v>
      </c>
      <c r="AB522" s="132">
        <f t="shared" si="113"/>
        <v>0</v>
      </c>
      <c r="AC522" s="133">
        <f t="shared" si="114"/>
        <v>0</v>
      </c>
      <c r="AD522" s="133">
        <f t="shared" si="115"/>
        <v>0</v>
      </c>
      <c r="AE522" s="133">
        <f t="shared" si="116"/>
        <v>0</v>
      </c>
      <c r="AF522" s="133">
        <f t="shared" si="117"/>
        <v>0</v>
      </c>
    </row>
    <row r="523" spans="1:32" s="96" customFormat="1" x14ac:dyDescent="0.3">
      <c r="A523" s="159">
        <v>190</v>
      </c>
      <c r="B523" s="123" t="s">
        <v>537</v>
      </c>
      <c r="C523" s="124"/>
      <c r="D523" s="124" t="s">
        <v>784</v>
      </c>
      <c r="E523" s="125" t="s">
        <v>24</v>
      </c>
      <c r="F523" s="143">
        <v>0</v>
      </c>
      <c r="G523" s="126">
        <v>4</v>
      </c>
      <c r="H523" s="126">
        <v>0</v>
      </c>
      <c r="I523" s="126">
        <f t="shared" si="99"/>
        <v>2</v>
      </c>
      <c r="J523" s="146">
        <v>0</v>
      </c>
      <c r="K523" s="127">
        <f t="shared" si="100"/>
        <v>2</v>
      </c>
      <c r="L523" s="128">
        <v>250</v>
      </c>
      <c r="M523" s="128"/>
      <c r="N523" s="129"/>
      <c r="O523" s="129"/>
      <c r="P523" s="129">
        <v>2</v>
      </c>
      <c r="Q523" s="129"/>
      <c r="R523" s="129"/>
      <c r="S523" s="129"/>
      <c r="T523" s="129"/>
      <c r="U523" s="129"/>
      <c r="V523" s="130">
        <f t="shared" si="118"/>
        <v>500</v>
      </c>
      <c r="W523" s="130">
        <f t="shared" si="119"/>
        <v>0</v>
      </c>
      <c r="X523" s="130">
        <f t="shared" si="120"/>
        <v>500</v>
      </c>
      <c r="Y523" s="130">
        <f t="shared" si="121"/>
        <v>0</v>
      </c>
      <c r="Z523" s="130">
        <f t="shared" si="122"/>
        <v>0</v>
      </c>
      <c r="AA523" s="131">
        <f t="shared" si="112"/>
        <v>0</v>
      </c>
      <c r="AB523" s="132">
        <f t="shared" si="113"/>
        <v>0</v>
      </c>
      <c r="AC523" s="133">
        <f t="shared" si="114"/>
        <v>0</v>
      </c>
      <c r="AD523" s="133">
        <f t="shared" si="115"/>
        <v>0</v>
      </c>
      <c r="AE523" s="133">
        <f t="shared" si="116"/>
        <v>0</v>
      </c>
      <c r="AF523" s="133">
        <f t="shared" si="117"/>
        <v>0</v>
      </c>
    </row>
    <row r="524" spans="1:32" s="96" customFormat="1" x14ac:dyDescent="0.3">
      <c r="A524" s="159">
        <v>191</v>
      </c>
      <c r="B524" s="123" t="s">
        <v>538</v>
      </c>
      <c r="C524" s="124"/>
      <c r="D524" s="124" t="s">
        <v>784</v>
      </c>
      <c r="E524" s="125" t="s">
        <v>24</v>
      </c>
      <c r="F524" s="21">
        <v>5</v>
      </c>
      <c r="G524" s="126">
        <v>0</v>
      </c>
      <c r="H524" s="126">
        <v>2</v>
      </c>
      <c r="I524" s="126">
        <f t="shared" si="99"/>
        <v>0</v>
      </c>
      <c r="J524" s="146">
        <v>0</v>
      </c>
      <c r="K524" s="127">
        <f t="shared" si="100"/>
        <v>0</v>
      </c>
      <c r="L524" s="128">
        <v>250</v>
      </c>
      <c r="M524" s="128"/>
      <c r="N524" s="129"/>
      <c r="O524" s="129"/>
      <c r="P524" s="129"/>
      <c r="Q524" s="129"/>
      <c r="R524" s="129"/>
      <c r="S524" s="129"/>
      <c r="T524" s="129"/>
      <c r="U524" s="129"/>
      <c r="V524" s="130">
        <f t="shared" si="118"/>
        <v>0</v>
      </c>
      <c r="W524" s="130">
        <f t="shared" si="119"/>
        <v>0</v>
      </c>
      <c r="X524" s="130">
        <f t="shared" si="120"/>
        <v>0</v>
      </c>
      <c r="Y524" s="130">
        <f t="shared" si="121"/>
        <v>0</v>
      </c>
      <c r="Z524" s="130">
        <f t="shared" si="122"/>
        <v>0</v>
      </c>
      <c r="AA524" s="131">
        <f t="shared" si="112"/>
        <v>0</v>
      </c>
      <c r="AB524" s="132">
        <f t="shared" si="113"/>
        <v>0</v>
      </c>
      <c r="AC524" s="133">
        <f t="shared" si="114"/>
        <v>0</v>
      </c>
      <c r="AD524" s="133">
        <f t="shared" si="115"/>
        <v>0</v>
      </c>
      <c r="AE524" s="133">
        <f t="shared" si="116"/>
        <v>0</v>
      </c>
      <c r="AF524" s="133">
        <f t="shared" si="117"/>
        <v>0</v>
      </c>
    </row>
    <row r="525" spans="1:32" s="96" customFormat="1" x14ac:dyDescent="0.3">
      <c r="A525" s="159">
        <v>192</v>
      </c>
      <c r="B525" s="123" t="s">
        <v>539</v>
      </c>
      <c r="C525" s="124"/>
      <c r="D525" s="124" t="s">
        <v>784</v>
      </c>
      <c r="E525" s="125" t="s">
        <v>24</v>
      </c>
      <c r="F525" s="21">
        <v>5</v>
      </c>
      <c r="G525" s="126">
        <v>7</v>
      </c>
      <c r="H525" s="126">
        <v>3</v>
      </c>
      <c r="I525" s="126">
        <f t="shared" ref="I525:I539" si="123">(N525+P525+R525+T525)</f>
        <v>2</v>
      </c>
      <c r="J525" s="146">
        <v>0</v>
      </c>
      <c r="K525" s="127">
        <f t="shared" ref="K525:K539" si="124">I525-J525</f>
        <v>2</v>
      </c>
      <c r="L525" s="128">
        <v>250</v>
      </c>
      <c r="M525" s="128"/>
      <c r="N525" s="129"/>
      <c r="O525" s="129"/>
      <c r="P525" s="129">
        <v>2</v>
      </c>
      <c r="Q525" s="129"/>
      <c r="R525" s="129"/>
      <c r="S525" s="129"/>
      <c r="T525" s="129"/>
      <c r="U525" s="129"/>
      <c r="V525" s="130">
        <f>W525+X525+Y525+Z525</f>
        <v>500</v>
      </c>
      <c r="W525" s="130">
        <f>N525*L525</f>
        <v>0</v>
      </c>
      <c r="X525" s="130">
        <f>P525*L525</f>
        <v>500</v>
      </c>
      <c r="Y525" s="130">
        <f>R525*L525</f>
        <v>0</v>
      </c>
      <c r="Z525" s="130">
        <f>T525*L525</f>
        <v>0</v>
      </c>
      <c r="AA525" s="131">
        <f>O525+Q525+S525+U525</f>
        <v>0</v>
      </c>
      <c r="AB525" s="132">
        <f t="shared" si="113"/>
        <v>0</v>
      </c>
      <c r="AC525" s="133">
        <f>O525*L525</f>
        <v>0</v>
      </c>
      <c r="AD525" s="133">
        <f>Q525*L525</f>
        <v>0</v>
      </c>
      <c r="AE525" s="133">
        <f>S525*L525</f>
        <v>0</v>
      </c>
      <c r="AF525" s="133">
        <f>U525*L525</f>
        <v>0</v>
      </c>
    </row>
    <row r="526" spans="1:32" s="96" customFormat="1" x14ac:dyDescent="0.3">
      <c r="A526" s="159">
        <v>193</v>
      </c>
      <c r="B526" s="123" t="s">
        <v>540</v>
      </c>
      <c r="C526" s="124"/>
      <c r="D526" s="124" t="s">
        <v>784</v>
      </c>
      <c r="E526" s="125" t="s">
        <v>24</v>
      </c>
      <c r="F526" s="143">
        <v>0</v>
      </c>
      <c r="G526" s="126">
        <v>2</v>
      </c>
      <c r="H526" s="126">
        <v>0</v>
      </c>
      <c r="I526" s="126">
        <f t="shared" si="123"/>
        <v>2</v>
      </c>
      <c r="J526" s="146">
        <v>0</v>
      </c>
      <c r="K526" s="127">
        <f t="shared" si="124"/>
        <v>2</v>
      </c>
      <c r="L526" s="128">
        <v>250</v>
      </c>
      <c r="M526" s="128"/>
      <c r="N526" s="129"/>
      <c r="O526" s="129"/>
      <c r="P526" s="129">
        <v>2</v>
      </c>
      <c r="Q526" s="129"/>
      <c r="R526" s="129"/>
      <c r="S526" s="129"/>
      <c r="T526" s="129"/>
      <c r="U526" s="129"/>
      <c r="V526" s="130">
        <f t="shared" si="118"/>
        <v>500</v>
      </c>
      <c r="W526" s="130">
        <f t="shared" si="119"/>
        <v>0</v>
      </c>
      <c r="X526" s="130">
        <f t="shared" si="120"/>
        <v>500</v>
      </c>
      <c r="Y526" s="130">
        <f t="shared" si="121"/>
        <v>0</v>
      </c>
      <c r="Z526" s="130">
        <f t="shared" si="122"/>
        <v>0</v>
      </c>
      <c r="AA526" s="131">
        <f t="shared" si="112"/>
        <v>0</v>
      </c>
      <c r="AB526" s="132">
        <f t="shared" si="113"/>
        <v>0</v>
      </c>
      <c r="AC526" s="133">
        <f t="shared" si="114"/>
        <v>0</v>
      </c>
      <c r="AD526" s="133">
        <f t="shared" si="115"/>
        <v>0</v>
      </c>
      <c r="AE526" s="133">
        <f t="shared" si="116"/>
        <v>0</v>
      </c>
      <c r="AF526" s="133">
        <f t="shared" si="117"/>
        <v>0</v>
      </c>
    </row>
    <row r="527" spans="1:32" s="96" customFormat="1" x14ac:dyDescent="0.3">
      <c r="A527" s="159">
        <v>194</v>
      </c>
      <c r="B527" s="137" t="s">
        <v>541</v>
      </c>
      <c r="C527" s="136">
        <v>1</v>
      </c>
      <c r="D527" s="136" t="s">
        <v>777</v>
      </c>
      <c r="E527" s="138" t="s">
        <v>358</v>
      </c>
      <c r="F527" s="143">
        <v>0</v>
      </c>
      <c r="G527" s="126">
        <v>3</v>
      </c>
      <c r="H527" s="126">
        <v>13</v>
      </c>
      <c r="I527" s="126">
        <f t="shared" si="123"/>
        <v>20</v>
      </c>
      <c r="J527" s="146">
        <v>0</v>
      </c>
      <c r="K527" s="127">
        <f t="shared" si="124"/>
        <v>20</v>
      </c>
      <c r="L527" s="128">
        <v>642</v>
      </c>
      <c r="M527" s="128"/>
      <c r="N527" s="129">
        <v>10</v>
      </c>
      <c r="O527" s="129"/>
      <c r="P527" s="129"/>
      <c r="Q527" s="129"/>
      <c r="R527" s="129">
        <v>10</v>
      </c>
      <c r="S527" s="129"/>
      <c r="T527" s="129"/>
      <c r="U527" s="129"/>
      <c r="V527" s="130">
        <f t="shared" si="118"/>
        <v>12840</v>
      </c>
      <c r="W527" s="130">
        <f t="shared" si="119"/>
        <v>6420</v>
      </c>
      <c r="X527" s="130">
        <f t="shared" si="120"/>
        <v>0</v>
      </c>
      <c r="Y527" s="130">
        <f t="shared" si="121"/>
        <v>6420</v>
      </c>
      <c r="Z527" s="130">
        <f t="shared" si="122"/>
        <v>0</v>
      </c>
      <c r="AA527" s="131">
        <f t="shared" si="112"/>
        <v>0</v>
      </c>
      <c r="AB527" s="132">
        <f t="shared" si="113"/>
        <v>0</v>
      </c>
      <c r="AC527" s="133">
        <f t="shared" si="114"/>
        <v>0</v>
      </c>
      <c r="AD527" s="133">
        <f t="shared" si="115"/>
        <v>0</v>
      </c>
      <c r="AE527" s="133">
        <f t="shared" si="116"/>
        <v>0</v>
      </c>
      <c r="AF527" s="133">
        <f t="shared" si="117"/>
        <v>0</v>
      </c>
    </row>
    <row r="528" spans="1:32" s="96" customFormat="1" x14ac:dyDescent="0.3">
      <c r="A528" s="159">
        <v>195</v>
      </c>
      <c r="B528" s="123" t="s">
        <v>542</v>
      </c>
      <c r="C528" s="124">
        <v>1</v>
      </c>
      <c r="D528" s="124" t="s">
        <v>765</v>
      </c>
      <c r="E528" s="125" t="s">
        <v>358</v>
      </c>
      <c r="F528" s="143">
        <v>0</v>
      </c>
      <c r="G528" s="126">
        <v>0</v>
      </c>
      <c r="H528" s="126">
        <v>0</v>
      </c>
      <c r="I528" s="126">
        <f t="shared" si="123"/>
        <v>3000</v>
      </c>
      <c r="J528" s="146">
        <v>0</v>
      </c>
      <c r="K528" s="127">
        <f t="shared" si="124"/>
        <v>3000</v>
      </c>
      <c r="L528" s="128">
        <v>4.5</v>
      </c>
      <c r="M528" s="128"/>
      <c r="N528" s="129"/>
      <c r="O528" s="129"/>
      <c r="P528" s="129"/>
      <c r="Q528" s="129"/>
      <c r="R528" s="129">
        <v>3000</v>
      </c>
      <c r="S528" s="129"/>
      <c r="T528" s="129"/>
      <c r="U528" s="129"/>
      <c r="V528" s="130">
        <f t="shared" si="118"/>
        <v>13500</v>
      </c>
      <c r="W528" s="130">
        <f t="shared" si="119"/>
        <v>0</v>
      </c>
      <c r="X528" s="130">
        <f t="shared" si="120"/>
        <v>0</v>
      </c>
      <c r="Y528" s="130">
        <f t="shared" si="121"/>
        <v>13500</v>
      </c>
      <c r="Z528" s="130">
        <f t="shared" si="122"/>
        <v>0</v>
      </c>
      <c r="AA528" s="131">
        <f t="shared" si="112"/>
        <v>0</v>
      </c>
      <c r="AB528" s="132">
        <f t="shared" si="113"/>
        <v>0</v>
      </c>
      <c r="AC528" s="133">
        <f t="shared" si="114"/>
        <v>0</v>
      </c>
      <c r="AD528" s="133">
        <f t="shared" si="115"/>
        <v>0</v>
      </c>
      <c r="AE528" s="133">
        <f t="shared" si="116"/>
        <v>0</v>
      </c>
      <c r="AF528" s="133">
        <f t="shared" si="117"/>
        <v>0</v>
      </c>
    </row>
    <row r="529" spans="1:32" s="96" customFormat="1" x14ac:dyDescent="0.3">
      <c r="A529" s="159">
        <v>196</v>
      </c>
      <c r="B529" s="123" t="s">
        <v>543</v>
      </c>
      <c r="C529" s="124"/>
      <c r="D529" s="124" t="s">
        <v>780</v>
      </c>
      <c r="E529" s="125" t="s">
        <v>24</v>
      </c>
      <c r="F529" s="143">
        <v>0</v>
      </c>
      <c r="G529" s="126">
        <v>0</v>
      </c>
      <c r="H529" s="126">
        <v>0</v>
      </c>
      <c r="I529" s="126">
        <f t="shared" si="123"/>
        <v>0</v>
      </c>
      <c r="J529" s="146">
        <v>0</v>
      </c>
      <c r="K529" s="127">
        <f t="shared" si="124"/>
        <v>0</v>
      </c>
      <c r="L529" s="128">
        <v>270</v>
      </c>
      <c r="M529" s="128"/>
      <c r="N529" s="129"/>
      <c r="O529" s="129"/>
      <c r="P529" s="129"/>
      <c r="Q529" s="129"/>
      <c r="R529" s="129"/>
      <c r="S529" s="129"/>
      <c r="T529" s="129"/>
      <c r="U529" s="129"/>
      <c r="V529" s="130">
        <f t="shared" si="118"/>
        <v>0</v>
      </c>
      <c r="W529" s="130">
        <f t="shared" si="119"/>
        <v>0</v>
      </c>
      <c r="X529" s="130">
        <f t="shared" si="120"/>
        <v>0</v>
      </c>
      <c r="Y529" s="130">
        <f t="shared" si="121"/>
        <v>0</v>
      </c>
      <c r="Z529" s="130">
        <f t="shared" si="122"/>
        <v>0</v>
      </c>
      <c r="AA529" s="131">
        <f t="shared" si="112"/>
        <v>0</v>
      </c>
      <c r="AB529" s="132">
        <f t="shared" si="113"/>
        <v>0</v>
      </c>
      <c r="AC529" s="133">
        <f t="shared" si="114"/>
        <v>0</v>
      </c>
      <c r="AD529" s="133">
        <f t="shared" si="115"/>
        <v>0</v>
      </c>
      <c r="AE529" s="133">
        <f t="shared" si="116"/>
        <v>0</v>
      </c>
      <c r="AF529" s="133">
        <f t="shared" si="117"/>
        <v>0</v>
      </c>
    </row>
    <row r="530" spans="1:32" s="96" customFormat="1" x14ac:dyDescent="0.3">
      <c r="A530" s="159">
        <v>197</v>
      </c>
      <c r="B530" s="123" t="s">
        <v>544</v>
      </c>
      <c r="C530" s="124"/>
      <c r="D530" s="124" t="s">
        <v>780</v>
      </c>
      <c r="E530" s="125" t="s">
        <v>24</v>
      </c>
      <c r="F530" s="143">
        <v>0</v>
      </c>
      <c r="G530" s="126">
        <v>0</v>
      </c>
      <c r="H530" s="126">
        <v>0</v>
      </c>
      <c r="I530" s="126">
        <f t="shared" si="123"/>
        <v>0</v>
      </c>
      <c r="J530" s="146">
        <v>0</v>
      </c>
      <c r="K530" s="127">
        <f t="shared" si="124"/>
        <v>0</v>
      </c>
      <c r="L530" s="128">
        <v>395</v>
      </c>
      <c r="M530" s="128"/>
      <c r="N530" s="129"/>
      <c r="O530" s="129"/>
      <c r="P530" s="129"/>
      <c r="Q530" s="129"/>
      <c r="R530" s="129"/>
      <c r="S530" s="129"/>
      <c r="T530" s="129"/>
      <c r="U530" s="129"/>
      <c r="V530" s="130">
        <f t="shared" si="118"/>
        <v>0</v>
      </c>
      <c r="W530" s="130">
        <f t="shared" si="119"/>
        <v>0</v>
      </c>
      <c r="X530" s="130">
        <f t="shared" si="120"/>
        <v>0</v>
      </c>
      <c r="Y530" s="130">
        <f t="shared" si="121"/>
        <v>0</v>
      </c>
      <c r="Z530" s="130">
        <f t="shared" si="122"/>
        <v>0</v>
      </c>
      <c r="AA530" s="131">
        <f t="shared" si="112"/>
        <v>0</v>
      </c>
      <c r="AB530" s="132">
        <f t="shared" si="113"/>
        <v>0</v>
      </c>
      <c r="AC530" s="133">
        <f t="shared" si="114"/>
        <v>0</v>
      </c>
      <c r="AD530" s="133">
        <f t="shared" si="115"/>
        <v>0</v>
      </c>
      <c r="AE530" s="133">
        <f t="shared" si="116"/>
        <v>0</v>
      </c>
      <c r="AF530" s="133">
        <f t="shared" si="117"/>
        <v>0</v>
      </c>
    </row>
    <row r="531" spans="1:32" s="96" customFormat="1" x14ac:dyDescent="0.3">
      <c r="A531" s="159">
        <v>198</v>
      </c>
      <c r="B531" s="123" t="s">
        <v>545</v>
      </c>
      <c r="C531" s="124">
        <v>1</v>
      </c>
      <c r="D531" s="124" t="s">
        <v>785</v>
      </c>
      <c r="E531" s="125" t="s">
        <v>413</v>
      </c>
      <c r="F531" s="21">
        <v>2</v>
      </c>
      <c r="G531" s="126">
        <v>2</v>
      </c>
      <c r="H531" s="126">
        <v>0</v>
      </c>
      <c r="I531" s="126">
        <f t="shared" si="123"/>
        <v>2</v>
      </c>
      <c r="J531" s="146">
        <v>0</v>
      </c>
      <c r="K531" s="127">
        <f t="shared" si="124"/>
        <v>2</v>
      </c>
      <c r="L531" s="128">
        <v>1100</v>
      </c>
      <c r="M531" s="128"/>
      <c r="N531" s="129"/>
      <c r="O531" s="129"/>
      <c r="P531" s="129"/>
      <c r="Q531" s="129"/>
      <c r="R531" s="129">
        <v>2</v>
      </c>
      <c r="S531" s="129"/>
      <c r="T531" s="129"/>
      <c r="U531" s="129"/>
      <c r="V531" s="130">
        <f t="shared" si="118"/>
        <v>2200</v>
      </c>
      <c r="W531" s="130">
        <f t="shared" si="119"/>
        <v>0</v>
      </c>
      <c r="X531" s="130">
        <f t="shared" si="120"/>
        <v>0</v>
      </c>
      <c r="Y531" s="130">
        <f t="shared" si="121"/>
        <v>2200</v>
      </c>
      <c r="Z531" s="130">
        <f t="shared" si="122"/>
        <v>0</v>
      </c>
      <c r="AA531" s="131">
        <f t="shared" si="112"/>
        <v>0</v>
      </c>
      <c r="AB531" s="132">
        <f t="shared" si="113"/>
        <v>0</v>
      </c>
      <c r="AC531" s="133">
        <f t="shared" si="114"/>
        <v>0</v>
      </c>
      <c r="AD531" s="133">
        <f t="shared" si="115"/>
        <v>0</v>
      </c>
      <c r="AE531" s="133">
        <f t="shared" si="116"/>
        <v>0</v>
      </c>
      <c r="AF531" s="133">
        <f t="shared" si="117"/>
        <v>0</v>
      </c>
    </row>
    <row r="532" spans="1:32" s="96" customFormat="1" x14ac:dyDescent="0.3">
      <c r="A532" s="159">
        <v>199</v>
      </c>
      <c r="B532" s="123" t="s">
        <v>546</v>
      </c>
      <c r="C532" s="124">
        <v>1</v>
      </c>
      <c r="D532" s="124" t="s">
        <v>785</v>
      </c>
      <c r="E532" s="125" t="s">
        <v>413</v>
      </c>
      <c r="F532" s="21">
        <v>2</v>
      </c>
      <c r="G532" s="126">
        <v>1</v>
      </c>
      <c r="H532" s="126">
        <v>2</v>
      </c>
      <c r="I532" s="126">
        <f t="shared" si="123"/>
        <v>2</v>
      </c>
      <c r="J532" s="146">
        <v>0</v>
      </c>
      <c r="K532" s="127">
        <f t="shared" si="124"/>
        <v>2</v>
      </c>
      <c r="L532" s="128">
        <v>1100</v>
      </c>
      <c r="M532" s="128"/>
      <c r="N532" s="129"/>
      <c r="O532" s="129"/>
      <c r="P532" s="129"/>
      <c r="Q532" s="129"/>
      <c r="R532" s="129">
        <v>2</v>
      </c>
      <c r="S532" s="129"/>
      <c r="T532" s="129"/>
      <c r="U532" s="129"/>
      <c r="V532" s="130">
        <f t="shared" si="118"/>
        <v>2200</v>
      </c>
      <c r="W532" s="130">
        <f t="shared" si="119"/>
        <v>0</v>
      </c>
      <c r="X532" s="130">
        <f t="shared" si="120"/>
        <v>0</v>
      </c>
      <c r="Y532" s="130">
        <f t="shared" si="121"/>
        <v>2200</v>
      </c>
      <c r="Z532" s="130">
        <f t="shared" si="122"/>
        <v>0</v>
      </c>
      <c r="AA532" s="131">
        <f t="shared" si="112"/>
        <v>0</v>
      </c>
      <c r="AB532" s="132">
        <f t="shared" si="113"/>
        <v>0</v>
      </c>
      <c r="AC532" s="133">
        <f t="shared" si="114"/>
        <v>0</v>
      </c>
      <c r="AD532" s="133">
        <f t="shared" si="115"/>
        <v>0</v>
      </c>
      <c r="AE532" s="133">
        <f t="shared" si="116"/>
        <v>0</v>
      </c>
      <c r="AF532" s="133">
        <f t="shared" si="117"/>
        <v>0</v>
      </c>
    </row>
    <row r="533" spans="1:32" s="96" customFormat="1" x14ac:dyDescent="0.3">
      <c r="A533" s="159">
        <v>200</v>
      </c>
      <c r="B533" s="123" t="s">
        <v>547</v>
      </c>
      <c r="C533" s="124"/>
      <c r="D533" s="124" t="s">
        <v>770</v>
      </c>
      <c r="E533" s="125" t="s">
        <v>548</v>
      </c>
      <c r="F533" s="143">
        <v>0</v>
      </c>
      <c r="G533" s="126">
        <v>0</v>
      </c>
      <c r="H533" s="126">
        <v>0</v>
      </c>
      <c r="I533" s="126">
        <f t="shared" si="123"/>
        <v>0</v>
      </c>
      <c r="J533" s="146">
        <v>0</v>
      </c>
      <c r="K533" s="127">
        <f t="shared" si="124"/>
        <v>0</v>
      </c>
      <c r="L533" s="128">
        <v>364</v>
      </c>
      <c r="M533" s="128"/>
      <c r="N533" s="129"/>
      <c r="O533" s="129"/>
      <c r="P533" s="129"/>
      <c r="Q533" s="129"/>
      <c r="R533" s="129"/>
      <c r="S533" s="129"/>
      <c r="T533" s="129"/>
      <c r="U533" s="129"/>
      <c r="V533" s="130">
        <f t="shared" si="118"/>
        <v>0</v>
      </c>
      <c r="W533" s="130">
        <f t="shared" si="119"/>
        <v>0</v>
      </c>
      <c r="X533" s="130">
        <f t="shared" si="120"/>
        <v>0</v>
      </c>
      <c r="Y533" s="130">
        <f t="shared" si="121"/>
        <v>0</v>
      </c>
      <c r="Z533" s="130">
        <f t="shared" si="122"/>
        <v>0</v>
      </c>
      <c r="AA533" s="131">
        <f t="shared" si="112"/>
        <v>0</v>
      </c>
      <c r="AB533" s="132">
        <f t="shared" si="113"/>
        <v>0</v>
      </c>
      <c r="AC533" s="133">
        <f t="shared" si="114"/>
        <v>0</v>
      </c>
      <c r="AD533" s="133">
        <f t="shared" si="115"/>
        <v>0</v>
      </c>
      <c r="AE533" s="133">
        <f t="shared" si="116"/>
        <v>0</v>
      </c>
      <c r="AF533" s="133">
        <f t="shared" si="117"/>
        <v>0</v>
      </c>
    </row>
    <row r="534" spans="1:32" s="96" customFormat="1" x14ac:dyDescent="0.3">
      <c r="A534" s="159">
        <v>201</v>
      </c>
      <c r="B534" s="123" t="s">
        <v>549</v>
      </c>
      <c r="C534" s="124"/>
      <c r="D534" s="124" t="s">
        <v>770</v>
      </c>
      <c r="E534" s="125" t="s">
        <v>548</v>
      </c>
      <c r="F534" s="143">
        <v>0</v>
      </c>
      <c r="G534" s="126">
        <v>0</v>
      </c>
      <c r="H534" s="126">
        <v>0</v>
      </c>
      <c r="I534" s="126">
        <f t="shared" si="123"/>
        <v>0</v>
      </c>
      <c r="J534" s="146">
        <v>0</v>
      </c>
      <c r="K534" s="127">
        <f t="shared" si="124"/>
        <v>0</v>
      </c>
      <c r="L534" s="128">
        <v>364</v>
      </c>
      <c r="M534" s="128"/>
      <c r="N534" s="129"/>
      <c r="O534" s="129"/>
      <c r="P534" s="129"/>
      <c r="Q534" s="129"/>
      <c r="R534" s="129"/>
      <c r="S534" s="129"/>
      <c r="T534" s="129"/>
      <c r="U534" s="129"/>
      <c r="V534" s="130">
        <f t="shared" si="118"/>
        <v>0</v>
      </c>
      <c r="W534" s="130">
        <f t="shared" si="119"/>
        <v>0</v>
      </c>
      <c r="X534" s="130">
        <f t="shared" si="120"/>
        <v>0</v>
      </c>
      <c r="Y534" s="130">
        <f t="shared" si="121"/>
        <v>0</v>
      </c>
      <c r="Z534" s="130">
        <f t="shared" si="122"/>
        <v>0</v>
      </c>
      <c r="AA534" s="131">
        <f t="shared" si="112"/>
        <v>0</v>
      </c>
      <c r="AB534" s="132">
        <f t="shared" si="113"/>
        <v>0</v>
      </c>
      <c r="AC534" s="133">
        <f t="shared" si="114"/>
        <v>0</v>
      </c>
      <c r="AD534" s="133">
        <f t="shared" si="115"/>
        <v>0</v>
      </c>
      <c r="AE534" s="133">
        <f t="shared" si="116"/>
        <v>0</v>
      </c>
      <c r="AF534" s="133">
        <f t="shared" si="117"/>
        <v>0</v>
      </c>
    </row>
    <row r="535" spans="1:32" s="96" customFormat="1" x14ac:dyDescent="0.3">
      <c r="A535" s="159">
        <v>202</v>
      </c>
      <c r="B535" s="123" t="s">
        <v>550</v>
      </c>
      <c r="C535" s="124"/>
      <c r="D535" s="124" t="s">
        <v>784</v>
      </c>
      <c r="E535" s="125" t="s">
        <v>24</v>
      </c>
      <c r="F535" s="143">
        <v>0</v>
      </c>
      <c r="G535" s="126">
        <v>90</v>
      </c>
      <c r="H535" s="126">
        <v>0</v>
      </c>
      <c r="I535" s="126">
        <f t="shared" si="123"/>
        <v>0</v>
      </c>
      <c r="J535" s="146">
        <v>0</v>
      </c>
      <c r="K535" s="127">
        <f t="shared" si="124"/>
        <v>0</v>
      </c>
      <c r="L535" s="128">
        <v>35</v>
      </c>
      <c r="M535" s="128"/>
      <c r="N535" s="129"/>
      <c r="O535" s="129"/>
      <c r="P535" s="129"/>
      <c r="Q535" s="129"/>
      <c r="R535" s="129"/>
      <c r="S535" s="129"/>
      <c r="T535" s="129"/>
      <c r="U535" s="129"/>
      <c r="V535" s="130">
        <f t="shared" si="118"/>
        <v>0</v>
      </c>
      <c r="W535" s="130">
        <f t="shared" si="119"/>
        <v>0</v>
      </c>
      <c r="X535" s="130">
        <f t="shared" si="120"/>
        <v>0</v>
      </c>
      <c r="Y535" s="130">
        <f t="shared" si="121"/>
        <v>0</v>
      </c>
      <c r="Z535" s="130">
        <f t="shared" si="122"/>
        <v>0</v>
      </c>
      <c r="AA535" s="131">
        <f t="shared" si="112"/>
        <v>0</v>
      </c>
      <c r="AB535" s="132">
        <f t="shared" si="113"/>
        <v>0</v>
      </c>
      <c r="AC535" s="133">
        <f t="shared" si="114"/>
        <v>0</v>
      </c>
      <c r="AD535" s="133">
        <f t="shared" si="115"/>
        <v>0</v>
      </c>
      <c r="AE535" s="133">
        <f t="shared" si="116"/>
        <v>0</v>
      </c>
      <c r="AF535" s="133">
        <f t="shared" si="117"/>
        <v>0</v>
      </c>
    </row>
    <row r="536" spans="1:32" s="96" customFormat="1" x14ac:dyDescent="0.3">
      <c r="A536" s="159">
        <v>203</v>
      </c>
      <c r="B536" s="123" t="s">
        <v>551</v>
      </c>
      <c r="C536" s="124"/>
      <c r="D536" s="124"/>
      <c r="E536" s="125" t="s">
        <v>24</v>
      </c>
      <c r="F536" s="143">
        <v>0</v>
      </c>
      <c r="G536" s="126">
        <v>35</v>
      </c>
      <c r="H536" s="126">
        <v>0</v>
      </c>
      <c r="I536" s="126">
        <f t="shared" si="123"/>
        <v>0</v>
      </c>
      <c r="J536" s="146">
        <v>0</v>
      </c>
      <c r="K536" s="127">
        <f t="shared" si="124"/>
        <v>0</v>
      </c>
      <c r="L536" s="128">
        <v>90</v>
      </c>
      <c r="M536" s="128"/>
      <c r="N536" s="129"/>
      <c r="O536" s="129"/>
      <c r="P536" s="129"/>
      <c r="Q536" s="129"/>
      <c r="R536" s="129"/>
      <c r="S536" s="129"/>
      <c r="T536" s="129"/>
      <c r="U536" s="129"/>
      <c r="V536" s="130">
        <f t="shared" si="118"/>
        <v>0</v>
      </c>
      <c r="W536" s="130">
        <f t="shared" si="119"/>
        <v>0</v>
      </c>
      <c r="X536" s="130">
        <f t="shared" si="120"/>
        <v>0</v>
      </c>
      <c r="Y536" s="130">
        <f t="shared" si="121"/>
        <v>0</v>
      </c>
      <c r="Z536" s="130">
        <f t="shared" si="122"/>
        <v>0</v>
      </c>
      <c r="AA536" s="131">
        <f t="shared" si="112"/>
        <v>0</v>
      </c>
      <c r="AB536" s="132">
        <f t="shared" si="113"/>
        <v>0</v>
      </c>
      <c r="AC536" s="133">
        <f t="shared" si="114"/>
        <v>0</v>
      </c>
      <c r="AD536" s="133">
        <f t="shared" si="115"/>
        <v>0</v>
      </c>
      <c r="AE536" s="133">
        <f t="shared" si="116"/>
        <v>0</v>
      </c>
      <c r="AF536" s="133">
        <f t="shared" si="117"/>
        <v>0</v>
      </c>
    </row>
    <row r="537" spans="1:32" s="96" customFormat="1" x14ac:dyDescent="0.3">
      <c r="A537" s="159">
        <v>204</v>
      </c>
      <c r="B537" s="137" t="s">
        <v>552</v>
      </c>
      <c r="C537" s="136"/>
      <c r="D537" s="124" t="s">
        <v>770</v>
      </c>
      <c r="E537" s="138" t="s">
        <v>24</v>
      </c>
      <c r="F537" s="21">
        <v>5</v>
      </c>
      <c r="G537" s="126">
        <v>0</v>
      </c>
      <c r="H537" s="126">
        <v>0</v>
      </c>
      <c r="I537" s="126">
        <f t="shared" si="123"/>
        <v>0</v>
      </c>
      <c r="J537" s="146">
        <v>0</v>
      </c>
      <c r="K537" s="127">
        <f t="shared" si="124"/>
        <v>0</v>
      </c>
      <c r="L537" s="128">
        <v>267.5</v>
      </c>
      <c r="M537" s="128"/>
      <c r="N537" s="129"/>
      <c r="O537" s="129"/>
      <c r="P537" s="129"/>
      <c r="Q537" s="129"/>
      <c r="R537" s="129"/>
      <c r="S537" s="129"/>
      <c r="T537" s="129"/>
      <c r="U537" s="129"/>
      <c r="V537" s="130">
        <f t="shared" si="118"/>
        <v>0</v>
      </c>
      <c r="W537" s="130">
        <f t="shared" si="119"/>
        <v>0</v>
      </c>
      <c r="X537" s="130">
        <f t="shared" si="120"/>
        <v>0</v>
      </c>
      <c r="Y537" s="130">
        <f t="shared" si="121"/>
        <v>0</v>
      </c>
      <c r="Z537" s="130">
        <f t="shared" si="122"/>
        <v>0</v>
      </c>
      <c r="AA537" s="131">
        <f t="shared" si="112"/>
        <v>0</v>
      </c>
      <c r="AB537" s="132">
        <f t="shared" si="113"/>
        <v>0</v>
      </c>
      <c r="AC537" s="133">
        <f t="shared" si="114"/>
        <v>0</v>
      </c>
      <c r="AD537" s="133">
        <f t="shared" si="115"/>
        <v>0</v>
      </c>
      <c r="AE537" s="133">
        <f t="shared" si="116"/>
        <v>0</v>
      </c>
      <c r="AF537" s="133">
        <f t="shared" si="117"/>
        <v>0</v>
      </c>
    </row>
    <row r="538" spans="1:32" s="96" customFormat="1" x14ac:dyDescent="0.3">
      <c r="A538" s="159">
        <v>205</v>
      </c>
      <c r="B538" s="123" t="s">
        <v>553</v>
      </c>
      <c r="C538" s="124">
        <v>1</v>
      </c>
      <c r="D538" s="124"/>
      <c r="E538" s="125" t="s">
        <v>509</v>
      </c>
      <c r="F538" s="143">
        <v>0</v>
      </c>
      <c r="G538" s="126">
        <v>0</v>
      </c>
      <c r="H538" s="126">
        <v>0</v>
      </c>
      <c r="I538" s="126">
        <f t="shared" si="123"/>
        <v>0</v>
      </c>
      <c r="J538" s="146">
        <v>0</v>
      </c>
      <c r="K538" s="127">
        <f t="shared" si="124"/>
        <v>0</v>
      </c>
      <c r="L538" s="128">
        <v>1500</v>
      </c>
      <c r="M538" s="128"/>
      <c r="N538" s="129"/>
      <c r="O538" s="129"/>
      <c r="P538" s="129"/>
      <c r="Q538" s="129"/>
      <c r="R538" s="129"/>
      <c r="S538" s="129"/>
      <c r="T538" s="129"/>
      <c r="U538" s="129"/>
      <c r="V538" s="130">
        <f t="shared" si="118"/>
        <v>0</v>
      </c>
      <c r="W538" s="130">
        <f t="shared" si="119"/>
        <v>0</v>
      </c>
      <c r="X538" s="130">
        <f t="shared" si="120"/>
        <v>0</v>
      </c>
      <c r="Y538" s="130">
        <f t="shared" si="121"/>
        <v>0</v>
      </c>
      <c r="Z538" s="130">
        <f t="shared" si="122"/>
        <v>0</v>
      </c>
      <c r="AA538" s="131">
        <f t="shared" si="112"/>
        <v>0</v>
      </c>
      <c r="AB538" s="132">
        <f t="shared" si="113"/>
        <v>0</v>
      </c>
      <c r="AC538" s="133">
        <f t="shared" si="114"/>
        <v>0</v>
      </c>
      <c r="AD538" s="133">
        <f t="shared" si="115"/>
        <v>0</v>
      </c>
      <c r="AE538" s="133">
        <f t="shared" si="116"/>
        <v>0</v>
      </c>
      <c r="AF538" s="133">
        <f t="shared" si="117"/>
        <v>0</v>
      </c>
    </row>
    <row r="539" spans="1:32" s="96" customFormat="1" x14ac:dyDescent="0.3">
      <c r="A539" s="159">
        <v>206</v>
      </c>
      <c r="B539" s="123" t="s">
        <v>554</v>
      </c>
      <c r="C539" s="124">
        <v>1</v>
      </c>
      <c r="D539" s="124"/>
      <c r="E539" s="125" t="s">
        <v>509</v>
      </c>
      <c r="F539" s="143">
        <v>0</v>
      </c>
      <c r="G539" s="126">
        <v>0</v>
      </c>
      <c r="H539" s="126">
        <v>0</v>
      </c>
      <c r="I539" s="126">
        <f t="shared" si="123"/>
        <v>0</v>
      </c>
      <c r="J539" s="146">
        <v>0</v>
      </c>
      <c r="K539" s="127">
        <f t="shared" si="124"/>
        <v>0</v>
      </c>
      <c r="L539" s="128">
        <v>1500</v>
      </c>
      <c r="M539" s="128"/>
      <c r="N539" s="129"/>
      <c r="O539" s="129"/>
      <c r="P539" s="129"/>
      <c r="Q539" s="129"/>
      <c r="R539" s="129"/>
      <c r="S539" s="129"/>
      <c r="T539" s="129"/>
      <c r="U539" s="129"/>
      <c r="V539" s="130">
        <f t="shared" si="118"/>
        <v>0</v>
      </c>
      <c r="W539" s="130">
        <f t="shared" si="119"/>
        <v>0</v>
      </c>
      <c r="X539" s="130">
        <f t="shared" si="120"/>
        <v>0</v>
      </c>
      <c r="Y539" s="130">
        <f t="shared" si="121"/>
        <v>0</v>
      </c>
      <c r="Z539" s="130">
        <f t="shared" si="122"/>
        <v>0</v>
      </c>
      <c r="AA539" s="131">
        <f t="shared" si="112"/>
        <v>0</v>
      </c>
      <c r="AB539" s="132">
        <f t="shared" si="113"/>
        <v>0</v>
      </c>
      <c r="AC539" s="133">
        <f t="shared" si="114"/>
        <v>0</v>
      </c>
      <c r="AD539" s="133">
        <f t="shared" si="115"/>
        <v>0</v>
      </c>
      <c r="AE539" s="133">
        <f t="shared" si="116"/>
        <v>0</v>
      </c>
      <c r="AF539" s="133">
        <f t="shared" si="117"/>
        <v>0</v>
      </c>
    </row>
    <row r="540" spans="1:32" s="96" customFormat="1" ht="21" x14ac:dyDescent="0.35">
      <c r="A540" s="371" t="s">
        <v>555</v>
      </c>
      <c r="B540" s="371"/>
      <c r="C540" s="175"/>
      <c r="D540" s="175"/>
      <c r="E540" s="176"/>
      <c r="F540" s="24"/>
      <c r="G540" s="177"/>
      <c r="H540" s="177"/>
      <c r="I540" s="177"/>
      <c r="J540" s="177"/>
      <c r="K540" s="178"/>
      <c r="L540" s="179"/>
      <c r="M540" s="179"/>
      <c r="N540" s="180"/>
      <c r="O540" s="180"/>
      <c r="P540" s="180"/>
      <c r="Q540" s="180"/>
      <c r="R540" s="180"/>
      <c r="S540" s="180"/>
      <c r="T540" s="180"/>
      <c r="U540" s="180"/>
      <c r="V540" s="181">
        <f>SUM(V352:V539)</f>
        <v>618328.84000000008</v>
      </c>
      <c r="W540" s="181">
        <f>SUM(W352:W539)</f>
        <v>229405.58000000002</v>
      </c>
      <c r="X540" s="181">
        <f>SUM(X352:X539)</f>
        <v>115317.37999999999</v>
      </c>
      <c r="Y540" s="181">
        <f>SUM(Y352:Y539)</f>
        <v>225824.8</v>
      </c>
      <c r="Z540" s="181">
        <f>SUM(Z352:Z539)</f>
        <v>52251.880000000005</v>
      </c>
      <c r="AA540" s="182"/>
      <c r="AB540" s="181">
        <f>SUM(AB334:AB539)</f>
        <v>0</v>
      </c>
      <c r="AC540" s="181">
        <f>SUM(AC334:AC539)</f>
        <v>0</v>
      </c>
      <c r="AD540" s="181">
        <f>SUM(AD334:AD539)</f>
        <v>0</v>
      </c>
      <c r="AE540" s="181">
        <f>SUM(AE334:AE539)</f>
        <v>0</v>
      </c>
      <c r="AF540" s="181">
        <f>SUM(AF334:AF539)</f>
        <v>0</v>
      </c>
    </row>
    <row r="541" spans="1:32" s="96" customFormat="1" ht="23.25" x14ac:dyDescent="0.35">
      <c r="A541" s="183"/>
      <c r="B541" s="105" t="s">
        <v>559</v>
      </c>
      <c r="C541" s="184"/>
      <c r="D541" s="185"/>
      <c r="E541" s="186"/>
      <c r="F541" s="187"/>
      <c r="G541" s="188"/>
      <c r="H541" s="188"/>
      <c r="I541" s="188"/>
      <c r="J541" s="188"/>
      <c r="K541" s="189"/>
      <c r="L541" s="190"/>
      <c r="M541" s="190"/>
      <c r="N541" s="191"/>
      <c r="O541" s="191"/>
      <c r="P541" s="191"/>
      <c r="Q541" s="191"/>
      <c r="R541" s="191"/>
      <c r="S541" s="191"/>
      <c r="T541" s="191"/>
      <c r="U541" s="191"/>
      <c r="V541" s="192"/>
      <c r="W541" s="192"/>
      <c r="X541" s="192"/>
      <c r="Y541" s="192"/>
      <c r="Z541" s="192"/>
      <c r="AA541" s="189"/>
      <c r="AB541" s="192"/>
      <c r="AC541" s="193"/>
      <c r="AD541" s="193"/>
      <c r="AE541" s="193"/>
      <c r="AF541" s="194"/>
    </row>
    <row r="542" spans="1:32" s="96" customFormat="1" x14ac:dyDescent="0.3">
      <c r="A542" s="195">
        <v>1</v>
      </c>
      <c r="B542" s="196" t="s">
        <v>560</v>
      </c>
      <c r="C542" s="197">
        <v>1</v>
      </c>
      <c r="D542" s="197" t="s">
        <v>723</v>
      </c>
      <c r="E542" s="198" t="s">
        <v>268</v>
      </c>
      <c r="F542" s="22">
        <v>39</v>
      </c>
      <c r="G542" s="199">
        <v>0</v>
      </c>
      <c r="H542" s="199">
        <v>10</v>
      </c>
      <c r="I542" s="199">
        <v>0</v>
      </c>
      <c r="J542" s="199">
        <v>0</v>
      </c>
      <c r="K542" s="200">
        <f t="shared" ref="K542:K560" si="125">I542-J542</f>
        <v>0</v>
      </c>
      <c r="L542" s="201">
        <v>107</v>
      </c>
      <c r="M542" s="201"/>
      <c r="N542" s="202"/>
      <c r="O542" s="202"/>
      <c r="P542" s="202"/>
      <c r="Q542" s="202"/>
      <c r="R542" s="202"/>
      <c r="S542" s="202"/>
      <c r="T542" s="202"/>
      <c r="U542" s="202"/>
      <c r="V542" s="132">
        <f t="shared" ref="V542:V561" si="126">W542+X542+Y542+Z542</f>
        <v>0</v>
      </c>
      <c r="W542" s="132">
        <f t="shared" ref="W542:W561" si="127">N542*L542</f>
        <v>0</v>
      </c>
      <c r="X542" s="132">
        <f t="shared" ref="X542:X561" si="128">P542*L542</f>
        <v>0</v>
      </c>
      <c r="Y542" s="132">
        <f t="shared" ref="Y542:Y561" si="129">R542*L542</f>
        <v>0</v>
      </c>
      <c r="Z542" s="132">
        <f t="shared" ref="Z542:Z561" si="130">T542*L542</f>
        <v>0</v>
      </c>
      <c r="AA542" s="200">
        <f t="shared" ref="AA542:AA561" si="131">O542+Q542+S542+U542</f>
        <v>0</v>
      </c>
      <c r="AB542" s="132">
        <f t="shared" ref="AB542:AB561" si="132">AA542*L542</f>
        <v>0</v>
      </c>
      <c r="AC542" s="203">
        <f t="shared" ref="AC542:AC561" si="133">O542*L542</f>
        <v>0</v>
      </c>
      <c r="AD542" s="203">
        <f t="shared" ref="AD542:AD561" si="134">Q542*L542</f>
        <v>0</v>
      </c>
      <c r="AE542" s="203">
        <f t="shared" ref="AE542:AE561" si="135">S542*L542</f>
        <v>0</v>
      </c>
      <c r="AF542" s="203">
        <f t="shared" ref="AF542:AF561" si="136">U542*L542</f>
        <v>0</v>
      </c>
    </row>
    <row r="543" spans="1:32" s="96" customFormat="1" x14ac:dyDescent="0.3">
      <c r="A543" s="159">
        <v>2</v>
      </c>
      <c r="B543" s="123" t="s">
        <v>561</v>
      </c>
      <c r="C543" s="197">
        <v>1</v>
      </c>
      <c r="D543" s="124" t="s">
        <v>786</v>
      </c>
      <c r="E543" s="125" t="s">
        <v>268</v>
      </c>
      <c r="F543" s="21">
        <v>10</v>
      </c>
      <c r="G543" s="126">
        <v>0</v>
      </c>
      <c r="H543" s="126">
        <v>0</v>
      </c>
      <c r="I543" s="126">
        <v>10</v>
      </c>
      <c r="J543" s="199">
        <v>0</v>
      </c>
      <c r="K543" s="200">
        <f t="shared" si="125"/>
        <v>10</v>
      </c>
      <c r="L543" s="128">
        <v>225</v>
      </c>
      <c r="M543" s="128"/>
      <c r="N543" s="129"/>
      <c r="O543" s="129"/>
      <c r="P543" s="129"/>
      <c r="Q543" s="129"/>
      <c r="R543" s="129"/>
      <c r="S543" s="129"/>
      <c r="T543" s="129">
        <v>10</v>
      </c>
      <c r="U543" s="129"/>
      <c r="V543" s="132">
        <f t="shared" si="126"/>
        <v>2250</v>
      </c>
      <c r="W543" s="132">
        <f t="shared" si="127"/>
        <v>0</v>
      </c>
      <c r="X543" s="132">
        <f t="shared" si="128"/>
        <v>0</v>
      </c>
      <c r="Y543" s="132">
        <f t="shared" si="129"/>
        <v>0</v>
      </c>
      <c r="Z543" s="132">
        <f t="shared" si="130"/>
        <v>2250</v>
      </c>
      <c r="AA543" s="200">
        <f t="shared" si="131"/>
        <v>0</v>
      </c>
      <c r="AB543" s="132">
        <f t="shared" si="132"/>
        <v>0</v>
      </c>
      <c r="AC543" s="133">
        <f t="shared" si="133"/>
        <v>0</v>
      </c>
      <c r="AD543" s="133">
        <f t="shared" si="134"/>
        <v>0</v>
      </c>
      <c r="AE543" s="133">
        <f t="shared" si="135"/>
        <v>0</v>
      </c>
      <c r="AF543" s="133">
        <f t="shared" si="136"/>
        <v>0</v>
      </c>
    </row>
    <row r="544" spans="1:32" s="96" customFormat="1" x14ac:dyDescent="0.3">
      <c r="A544" s="159">
        <v>3</v>
      </c>
      <c r="B544" s="123" t="s">
        <v>562</v>
      </c>
      <c r="C544" s="197">
        <v>1</v>
      </c>
      <c r="D544" s="124" t="s">
        <v>713</v>
      </c>
      <c r="E544" s="125" t="s">
        <v>130</v>
      </c>
      <c r="F544" s="143">
        <v>1</v>
      </c>
      <c r="G544" s="126">
        <v>5</v>
      </c>
      <c r="H544" s="126">
        <v>4</v>
      </c>
      <c r="I544" s="126">
        <v>12</v>
      </c>
      <c r="J544" s="126">
        <v>0</v>
      </c>
      <c r="K544" s="200">
        <f t="shared" si="125"/>
        <v>12</v>
      </c>
      <c r="L544" s="128">
        <v>160.5</v>
      </c>
      <c r="M544" s="128"/>
      <c r="N544" s="129">
        <v>12</v>
      </c>
      <c r="O544" s="129"/>
      <c r="P544" s="129"/>
      <c r="Q544" s="129"/>
      <c r="R544" s="129"/>
      <c r="S544" s="129"/>
      <c r="T544" s="129"/>
      <c r="U544" s="129"/>
      <c r="V544" s="132">
        <f t="shared" si="126"/>
        <v>1926</v>
      </c>
      <c r="W544" s="132">
        <f t="shared" si="127"/>
        <v>1926</v>
      </c>
      <c r="X544" s="132">
        <f t="shared" si="128"/>
        <v>0</v>
      </c>
      <c r="Y544" s="132">
        <f t="shared" si="129"/>
        <v>0</v>
      </c>
      <c r="Z544" s="132">
        <f t="shared" si="130"/>
        <v>0</v>
      </c>
      <c r="AA544" s="200">
        <f t="shared" si="131"/>
        <v>0</v>
      </c>
      <c r="AB544" s="132">
        <f t="shared" si="132"/>
        <v>0</v>
      </c>
      <c r="AC544" s="133">
        <f t="shared" si="133"/>
        <v>0</v>
      </c>
      <c r="AD544" s="133">
        <f t="shared" si="134"/>
        <v>0</v>
      </c>
      <c r="AE544" s="133">
        <f t="shared" si="135"/>
        <v>0</v>
      </c>
      <c r="AF544" s="133">
        <f t="shared" si="136"/>
        <v>0</v>
      </c>
    </row>
    <row r="545" spans="1:32" s="96" customFormat="1" x14ac:dyDescent="0.3">
      <c r="A545" s="159">
        <v>4</v>
      </c>
      <c r="B545" s="123" t="s">
        <v>563</v>
      </c>
      <c r="C545" s="197">
        <v>1</v>
      </c>
      <c r="D545" s="124" t="s">
        <v>787</v>
      </c>
      <c r="E545" s="125" t="s">
        <v>130</v>
      </c>
      <c r="F545" s="143">
        <v>0</v>
      </c>
      <c r="G545" s="126">
        <v>100</v>
      </c>
      <c r="H545" s="126">
        <v>450</v>
      </c>
      <c r="I545" s="126">
        <v>0</v>
      </c>
      <c r="J545" s="199">
        <v>0</v>
      </c>
      <c r="K545" s="200">
        <f t="shared" si="125"/>
        <v>0</v>
      </c>
      <c r="L545" s="128">
        <v>1</v>
      </c>
      <c r="M545" s="128"/>
      <c r="N545" s="129"/>
      <c r="O545" s="129"/>
      <c r="P545" s="129"/>
      <c r="Q545" s="129"/>
      <c r="R545" s="129"/>
      <c r="S545" s="129"/>
      <c r="T545" s="129"/>
      <c r="U545" s="129"/>
      <c r="V545" s="132">
        <f t="shared" si="126"/>
        <v>0</v>
      </c>
      <c r="W545" s="132">
        <f t="shared" si="127"/>
        <v>0</v>
      </c>
      <c r="X545" s="132">
        <f t="shared" si="128"/>
        <v>0</v>
      </c>
      <c r="Y545" s="132">
        <f t="shared" si="129"/>
        <v>0</v>
      </c>
      <c r="Z545" s="132">
        <f t="shared" si="130"/>
        <v>0</v>
      </c>
      <c r="AA545" s="200">
        <f t="shared" si="131"/>
        <v>0</v>
      </c>
      <c r="AB545" s="132">
        <f t="shared" si="132"/>
        <v>0</v>
      </c>
      <c r="AC545" s="133">
        <f t="shared" si="133"/>
        <v>0</v>
      </c>
      <c r="AD545" s="133">
        <f t="shared" si="134"/>
        <v>0</v>
      </c>
      <c r="AE545" s="133">
        <f t="shared" si="135"/>
        <v>0</v>
      </c>
      <c r="AF545" s="133">
        <f t="shared" si="136"/>
        <v>0</v>
      </c>
    </row>
    <row r="546" spans="1:32" s="96" customFormat="1" x14ac:dyDescent="0.3">
      <c r="A546" s="159">
        <v>5</v>
      </c>
      <c r="B546" s="123" t="s">
        <v>564</v>
      </c>
      <c r="C546" s="197">
        <v>1</v>
      </c>
      <c r="D546" s="124" t="s">
        <v>787</v>
      </c>
      <c r="E546" s="125" t="s">
        <v>130</v>
      </c>
      <c r="F546" s="143">
        <v>0</v>
      </c>
      <c r="G546" s="126">
        <v>0</v>
      </c>
      <c r="H546" s="126">
        <v>0</v>
      </c>
      <c r="I546" s="126">
        <v>0</v>
      </c>
      <c r="J546" s="126">
        <v>0</v>
      </c>
      <c r="K546" s="200">
        <f t="shared" si="125"/>
        <v>0</v>
      </c>
      <c r="L546" s="128">
        <v>3</v>
      </c>
      <c r="M546" s="128"/>
      <c r="N546" s="129"/>
      <c r="O546" s="129"/>
      <c r="P546" s="129"/>
      <c r="Q546" s="129"/>
      <c r="R546" s="129"/>
      <c r="S546" s="129"/>
      <c r="T546" s="129"/>
      <c r="U546" s="129"/>
      <c r="V546" s="132">
        <f t="shared" si="126"/>
        <v>0</v>
      </c>
      <c r="W546" s="132">
        <f t="shared" si="127"/>
        <v>0</v>
      </c>
      <c r="X546" s="132">
        <f t="shared" si="128"/>
        <v>0</v>
      </c>
      <c r="Y546" s="132">
        <f t="shared" si="129"/>
        <v>0</v>
      </c>
      <c r="Z546" s="132">
        <f t="shared" si="130"/>
        <v>0</v>
      </c>
      <c r="AA546" s="200">
        <f t="shared" si="131"/>
        <v>0</v>
      </c>
      <c r="AB546" s="132">
        <f t="shared" si="132"/>
        <v>0</v>
      </c>
      <c r="AC546" s="133">
        <f t="shared" si="133"/>
        <v>0</v>
      </c>
      <c r="AD546" s="133">
        <f t="shared" si="134"/>
        <v>0</v>
      </c>
      <c r="AE546" s="133">
        <f t="shared" si="135"/>
        <v>0</v>
      </c>
      <c r="AF546" s="133">
        <f t="shared" si="136"/>
        <v>0</v>
      </c>
    </row>
    <row r="547" spans="1:32" s="96" customFormat="1" x14ac:dyDescent="0.3">
      <c r="A547" s="159">
        <v>6</v>
      </c>
      <c r="B547" s="123" t="s">
        <v>565</v>
      </c>
      <c r="C547" s="197">
        <v>1</v>
      </c>
      <c r="D547" s="124" t="s">
        <v>787</v>
      </c>
      <c r="E547" s="125" t="s">
        <v>558</v>
      </c>
      <c r="F547" s="143">
        <v>9.6999999999999993</v>
      </c>
      <c r="G547" s="126">
        <v>1</v>
      </c>
      <c r="H547" s="126">
        <v>6</v>
      </c>
      <c r="I547" s="126">
        <v>50</v>
      </c>
      <c r="J547" s="199">
        <v>0</v>
      </c>
      <c r="K547" s="200">
        <f t="shared" si="125"/>
        <v>50</v>
      </c>
      <c r="L547" s="128">
        <v>115</v>
      </c>
      <c r="M547" s="128"/>
      <c r="N547" s="129"/>
      <c r="O547" s="129"/>
      <c r="P547" s="129"/>
      <c r="Q547" s="129"/>
      <c r="R547" s="129"/>
      <c r="S547" s="129"/>
      <c r="T547" s="129"/>
      <c r="U547" s="129"/>
      <c r="V547" s="132">
        <f t="shared" si="126"/>
        <v>0</v>
      </c>
      <c r="W547" s="132">
        <f t="shared" si="127"/>
        <v>0</v>
      </c>
      <c r="X547" s="132">
        <f t="shared" si="128"/>
        <v>0</v>
      </c>
      <c r="Y547" s="132">
        <f t="shared" si="129"/>
        <v>0</v>
      </c>
      <c r="Z547" s="132">
        <f t="shared" si="130"/>
        <v>0</v>
      </c>
      <c r="AA547" s="200">
        <f t="shared" si="131"/>
        <v>0</v>
      </c>
      <c r="AB547" s="132">
        <f t="shared" si="132"/>
        <v>0</v>
      </c>
      <c r="AC547" s="133">
        <f t="shared" si="133"/>
        <v>0</v>
      </c>
      <c r="AD547" s="133">
        <f t="shared" si="134"/>
        <v>0</v>
      </c>
      <c r="AE547" s="133">
        <f t="shared" si="135"/>
        <v>0</v>
      </c>
      <c r="AF547" s="133">
        <f t="shared" si="136"/>
        <v>0</v>
      </c>
    </row>
    <row r="548" spans="1:32" s="96" customFormat="1" x14ac:dyDescent="0.3">
      <c r="A548" s="159">
        <v>7</v>
      </c>
      <c r="B548" s="123" t="s">
        <v>566</v>
      </c>
      <c r="C548" s="197">
        <v>1</v>
      </c>
      <c r="D548" s="124" t="s">
        <v>787</v>
      </c>
      <c r="E548" s="125" t="s">
        <v>558</v>
      </c>
      <c r="F548" s="143">
        <v>0</v>
      </c>
      <c r="G548" s="126">
        <v>0</v>
      </c>
      <c r="H548" s="126">
        <v>12</v>
      </c>
      <c r="I548" s="126">
        <v>0</v>
      </c>
      <c r="J548" s="126">
        <v>0</v>
      </c>
      <c r="K548" s="200">
        <f t="shared" si="125"/>
        <v>0</v>
      </c>
      <c r="L548" s="128">
        <v>115</v>
      </c>
      <c r="M548" s="128"/>
      <c r="N548" s="129"/>
      <c r="O548" s="129"/>
      <c r="P548" s="129"/>
      <c r="Q548" s="129"/>
      <c r="R548" s="129"/>
      <c r="S548" s="129"/>
      <c r="T548" s="129"/>
      <c r="U548" s="129"/>
      <c r="V548" s="132">
        <f t="shared" si="126"/>
        <v>0</v>
      </c>
      <c r="W548" s="132">
        <f t="shared" si="127"/>
        <v>0</v>
      </c>
      <c r="X548" s="132">
        <f t="shared" si="128"/>
        <v>0</v>
      </c>
      <c r="Y548" s="132">
        <f t="shared" si="129"/>
        <v>0</v>
      </c>
      <c r="Z548" s="132">
        <f t="shared" si="130"/>
        <v>0</v>
      </c>
      <c r="AA548" s="200">
        <f t="shared" si="131"/>
        <v>0</v>
      </c>
      <c r="AB548" s="132">
        <f t="shared" si="132"/>
        <v>0</v>
      </c>
      <c r="AC548" s="133">
        <f t="shared" si="133"/>
        <v>0</v>
      </c>
      <c r="AD548" s="133">
        <f t="shared" si="134"/>
        <v>0</v>
      </c>
      <c r="AE548" s="133">
        <f t="shared" si="135"/>
        <v>0</v>
      </c>
      <c r="AF548" s="133">
        <f t="shared" si="136"/>
        <v>0</v>
      </c>
    </row>
    <row r="549" spans="1:32" s="96" customFormat="1" x14ac:dyDescent="0.3">
      <c r="A549" s="159">
        <v>8</v>
      </c>
      <c r="B549" s="123" t="s">
        <v>567</v>
      </c>
      <c r="C549" s="197">
        <v>1</v>
      </c>
      <c r="D549" s="124" t="s">
        <v>787</v>
      </c>
      <c r="E549" s="125" t="s">
        <v>558</v>
      </c>
      <c r="F549" s="143">
        <v>11</v>
      </c>
      <c r="G549" s="126">
        <v>14</v>
      </c>
      <c r="H549" s="126">
        <v>3</v>
      </c>
      <c r="I549" s="126">
        <v>0</v>
      </c>
      <c r="J549" s="199">
        <v>0</v>
      </c>
      <c r="K549" s="200">
        <f t="shared" si="125"/>
        <v>0</v>
      </c>
      <c r="L549" s="128">
        <v>115</v>
      </c>
      <c r="M549" s="128"/>
      <c r="N549" s="129"/>
      <c r="O549" s="129"/>
      <c r="P549" s="129"/>
      <c r="Q549" s="129"/>
      <c r="R549" s="129"/>
      <c r="S549" s="129"/>
      <c r="T549" s="129"/>
      <c r="U549" s="129"/>
      <c r="V549" s="132">
        <f t="shared" si="126"/>
        <v>0</v>
      </c>
      <c r="W549" s="132">
        <f t="shared" si="127"/>
        <v>0</v>
      </c>
      <c r="X549" s="132">
        <f t="shared" si="128"/>
        <v>0</v>
      </c>
      <c r="Y549" s="132">
        <f t="shared" si="129"/>
        <v>0</v>
      </c>
      <c r="Z549" s="132">
        <f t="shared" si="130"/>
        <v>0</v>
      </c>
      <c r="AA549" s="200">
        <f t="shared" si="131"/>
        <v>0</v>
      </c>
      <c r="AB549" s="132">
        <f t="shared" si="132"/>
        <v>0</v>
      </c>
      <c r="AC549" s="133">
        <f t="shared" si="133"/>
        <v>0</v>
      </c>
      <c r="AD549" s="133">
        <f t="shared" si="134"/>
        <v>0</v>
      </c>
      <c r="AE549" s="133">
        <f t="shared" si="135"/>
        <v>0</v>
      </c>
      <c r="AF549" s="133">
        <f t="shared" si="136"/>
        <v>0</v>
      </c>
    </row>
    <row r="550" spans="1:32" s="96" customFormat="1" x14ac:dyDescent="0.3">
      <c r="A550" s="159">
        <v>9</v>
      </c>
      <c r="B550" s="123" t="s">
        <v>568</v>
      </c>
      <c r="C550" s="197">
        <v>1</v>
      </c>
      <c r="D550" s="124" t="s">
        <v>787</v>
      </c>
      <c r="E550" s="125" t="s">
        <v>558</v>
      </c>
      <c r="F550" s="21">
        <v>50</v>
      </c>
      <c r="G550" s="126">
        <v>77</v>
      </c>
      <c r="H550" s="126">
        <v>60</v>
      </c>
      <c r="I550" s="126">
        <v>0</v>
      </c>
      <c r="J550" s="126">
        <v>0</v>
      </c>
      <c r="K550" s="200">
        <f t="shared" si="125"/>
        <v>0</v>
      </c>
      <c r="L550" s="128">
        <v>115</v>
      </c>
      <c r="M550" s="128"/>
      <c r="N550" s="129"/>
      <c r="O550" s="129"/>
      <c r="P550" s="129"/>
      <c r="Q550" s="129"/>
      <c r="R550" s="129"/>
      <c r="S550" s="129"/>
      <c r="T550" s="129">
        <v>50</v>
      </c>
      <c r="U550" s="129"/>
      <c r="V550" s="132">
        <f t="shared" si="126"/>
        <v>5750</v>
      </c>
      <c r="W550" s="132">
        <f t="shared" si="127"/>
        <v>0</v>
      </c>
      <c r="X550" s="132">
        <f t="shared" si="128"/>
        <v>0</v>
      </c>
      <c r="Y550" s="132">
        <f t="shared" si="129"/>
        <v>0</v>
      </c>
      <c r="Z550" s="132">
        <f t="shared" si="130"/>
        <v>5750</v>
      </c>
      <c r="AA550" s="200">
        <f t="shared" si="131"/>
        <v>0</v>
      </c>
      <c r="AB550" s="132">
        <f t="shared" si="132"/>
        <v>0</v>
      </c>
      <c r="AC550" s="133">
        <f t="shared" si="133"/>
        <v>0</v>
      </c>
      <c r="AD550" s="133">
        <f t="shared" si="134"/>
        <v>0</v>
      </c>
      <c r="AE550" s="133">
        <f t="shared" si="135"/>
        <v>0</v>
      </c>
      <c r="AF550" s="133">
        <f t="shared" si="136"/>
        <v>0</v>
      </c>
    </row>
    <row r="551" spans="1:32" s="96" customFormat="1" x14ac:dyDescent="0.3">
      <c r="A551" s="159">
        <v>10</v>
      </c>
      <c r="B551" s="123" t="s">
        <v>569</v>
      </c>
      <c r="C551" s="197">
        <v>1</v>
      </c>
      <c r="D551" s="124" t="s">
        <v>787</v>
      </c>
      <c r="E551" s="125" t="s">
        <v>558</v>
      </c>
      <c r="F551" s="21">
        <v>31</v>
      </c>
      <c r="G551" s="126">
        <v>65</v>
      </c>
      <c r="H551" s="126">
        <v>50</v>
      </c>
      <c r="I551" s="126">
        <v>50</v>
      </c>
      <c r="J551" s="199">
        <v>0</v>
      </c>
      <c r="K551" s="200">
        <f t="shared" si="125"/>
        <v>50</v>
      </c>
      <c r="L551" s="128">
        <v>115</v>
      </c>
      <c r="M551" s="128"/>
      <c r="N551" s="129"/>
      <c r="O551" s="129"/>
      <c r="P551" s="129"/>
      <c r="Q551" s="129"/>
      <c r="R551" s="129"/>
      <c r="S551" s="129"/>
      <c r="T551" s="129">
        <v>50</v>
      </c>
      <c r="U551" s="129"/>
      <c r="V551" s="132">
        <f t="shared" si="126"/>
        <v>5750</v>
      </c>
      <c r="W551" s="132">
        <f t="shared" si="127"/>
        <v>0</v>
      </c>
      <c r="X551" s="132">
        <f t="shared" si="128"/>
        <v>0</v>
      </c>
      <c r="Y551" s="132">
        <f t="shared" si="129"/>
        <v>0</v>
      </c>
      <c r="Z551" s="132">
        <f t="shared" si="130"/>
        <v>5750</v>
      </c>
      <c r="AA551" s="200">
        <f t="shared" si="131"/>
        <v>0</v>
      </c>
      <c r="AB551" s="132">
        <f t="shared" si="132"/>
        <v>0</v>
      </c>
      <c r="AC551" s="133">
        <f t="shared" si="133"/>
        <v>0</v>
      </c>
      <c r="AD551" s="133">
        <f t="shared" si="134"/>
        <v>0</v>
      </c>
      <c r="AE551" s="133">
        <f t="shared" si="135"/>
        <v>0</v>
      </c>
      <c r="AF551" s="133">
        <f t="shared" si="136"/>
        <v>0</v>
      </c>
    </row>
    <row r="552" spans="1:32" s="96" customFormat="1" x14ac:dyDescent="0.3">
      <c r="A552" s="159">
        <v>11</v>
      </c>
      <c r="B552" s="123" t="s">
        <v>570</v>
      </c>
      <c r="C552" s="197">
        <v>1</v>
      </c>
      <c r="D552" s="124" t="s">
        <v>787</v>
      </c>
      <c r="E552" s="125" t="s">
        <v>558</v>
      </c>
      <c r="F552" s="143">
        <v>15</v>
      </c>
      <c r="G552" s="126">
        <v>28</v>
      </c>
      <c r="H552" s="126">
        <v>13</v>
      </c>
      <c r="I552" s="126">
        <v>50</v>
      </c>
      <c r="J552" s="126">
        <v>0</v>
      </c>
      <c r="K552" s="200">
        <f t="shared" si="125"/>
        <v>50</v>
      </c>
      <c r="L552" s="128">
        <v>115</v>
      </c>
      <c r="M552" s="128"/>
      <c r="N552" s="129"/>
      <c r="O552" s="129"/>
      <c r="P552" s="129"/>
      <c r="Q552" s="129"/>
      <c r="R552" s="129"/>
      <c r="S552" s="129"/>
      <c r="T552" s="129">
        <v>50</v>
      </c>
      <c r="U552" s="129"/>
      <c r="V552" s="132">
        <f t="shared" si="126"/>
        <v>5750</v>
      </c>
      <c r="W552" s="132">
        <f t="shared" si="127"/>
        <v>0</v>
      </c>
      <c r="X552" s="132">
        <f t="shared" si="128"/>
        <v>0</v>
      </c>
      <c r="Y552" s="132">
        <f t="shared" si="129"/>
        <v>0</v>
      </c>
      <c r="Z552" s="132">
        <f t="shared" si="130"/>
        <v>5750</v>
      </c>
      <c r="AA552" s="200">
        <f t="shared" si="131"/>
        <v>0</v>
      </c>
      <c r="AB552" s="132">
        <f t="shared" si="132"/>
        <v>0</v>
      </c>
      <c r="AC552" s="133">
        <f t="shared" si="133"/>
        <v>0</v>
      </c>
      <c r="AD552" s="133">
        <f t="shared" si="134"/>
        <v>0</v>
      </c>
      <c r="AE552" s="133">
        <f t="shared" si="135"/>
        <v>0</v>
      </c>
      <c r="AF552" s="133">
        <f t="shared" si="136"/>
        <v>0</v>
      </c>
    </row>
    <row r="553" spans="1:32" s="96" customFormat="1" x14ac:dyDescent="0.3">
      <c r="A553" s="159">
        <v>12</v>
      </c>
      <c r="B553" s="123" t="s">
        <v>571</v>
      </c>
      <c r="C553" s="197">
        <v>1</v>
      </c>
      <c r="D553" s="124" t="s">
        <v>787</v>
      </c>
      <c r="E553" s="125" t="s">
        <v>558</v>
      </c>
      <c r="F553" s="143">
        <v>3</v>
      </c>
      <c r="G553" s="126">
        <v>2</v>
      </c>
      <c r="H553" s="126">
        <v>7</v>
      </c>
      <c r="I553" s="126">
        <v>0</v>
      </c>
      <c r="J553" s="199">
        <v>0</v>
      </c>
      <c r="K553" s="200">
        <f t="shared" si="125"/>
        <v>0</v>
      </c>
      <c r="L553" s="128">
        <v>115</v>
      </c>
      <c r="M553" s="128"/>
      <c r="N553" s="129"/>
      <c r="O553" s="129"/>
      <c r="P553" s="129"/>
      <c r="Q553" s="129"/>
      <c r="R553" s="129"/>
      <c r="S553" s="129"/>
      <c r="T553" s="129"/>
      <c r="U553" s="129"/>
      <c r="V553" s="132">
        <f t="shared" si="126"/>
        <v>0</v>
      </c>
      <c r="W553" s="132">
        <f t="shared" si="127"/>
        <v>0</v>
      </c>
      <c r="X553" s="132">
        <f t="shared" si="128"/>
        <v>0</v>
      </c>
      <c r="Y553" s="132">
        <f t="shared" si="129"/>
        <v>0</v>
      </c>
      <c r="Z553" s="132">
        <f t="shared" si="130"/>
        <v>0</v>
      </c>
      <c r="AA553" s="200">
        <f t="shared" si="131"/>
        <v>0</v>
      </c>
      <c r="AB553" s="132">
        <f t="shared" si="132"/>
        <v>0</v>
      </c>
      <c r="AC553" s="133">
        <f t="shared" si="133"/>
        <v>0</v>
      </c>
      <c r="AD553" s="133">
        <f t="shared" si="134"/>
        <v>0</v>
      </c>
      <c r="AE553" s="133">
        <f t="shared" si="135"/>
        <v>0</v>
      </c>
      <c r="AF553" s="133">
        <f t="shared" si="136"/>
        <v>0</v>
      </c>
    </row>
    <row r="554" spans="1:32" s="96" customFormat="1" x14ac:dyDescent="0.3">
      <c r="A554" s="159">
        <v>13</v>
      </c>
      <c r="B554" s="123" t="s">
        <v>572</v>
      </c>
      <c r="C554" s="197">
        <v>1</v>
      </c>
      <c r="D554" s="124" t="s">
        <v>787</v>
      </c>
      <c r="E554" s="125" t="s">
        <v>558</v>
      </c>
      <c r="F554" s="143">
        <v>0</v>
      </c>
      <c r="G554" s="126">
        <v>0</v>
      </c>
      <c r="H554" s="126">
        <v>7</v>
      </c>
      <c r="I554" s="126">
        <v>0</v>
      </c>
      <c r="J554" s="126">
        <v>0</v>
      </c>
      <c r="K554" s="200">
        <f t="shared" si="125"/>
        <v>0</v>
      </c>
      <c r="L554" s="128">
        <v>115</v>
      </c>
      <c r="M554" s="128"/>
      <c r="N554" s="129"/>
      <c r="O554" s="129"/>
      <c r="P554" s="129"/>
      <c r="Q554" s="129"/>
      <c r="R554" s="129"/>
      <c r="S554" s="129"/>
      <c r="T554" s="129"/>
      <c r="U554" s="129"/>
      <c r="V554" s="132">
        <f t="shared" si="126"/>
        <v>0</v>
      </c>
      <c r="W554" s="132">
        <f t="shared" si="127"/>
        <v>0</v>
      </c>
      <c r="X554" s="132">
        <f t="shared" si="128"/>
        <v>0</v>
      </c>
      <c r="Y554" s="132">
        <f t="shared" si="129"/>
        <v>0</v>
      </c>
      <c r="Z554" s="132">
        <f t="shared" si="130"/>
        <v>0</v>
      </c>
      <c r="AA554" s="200">
        <f t="shared" si="131"/>
        <v>0</v>
      </c>
      <c r="AB554" s="132">
        <f t="shared" si="132"/>
        <v>0</v>
      </c>
      <c r="AC554" s="133">
        <f t="shared" si="133"/>
        <v>0</v>
      </c>
      <c r="AD554" s="133">
        <f t="shared" si="134"/>
        <v>0</v>
      </c>
      <c r="AE554" s="133">
        <f t="shared" si="135"/>
        <v>0</v>
      </c>
      <c r="AF554" s="133">
        <f t="shared" si="136"/>
        <v>0</v>
      </c>
    </row>
    <row r="555" spans="1:32" s="96" customFormat="1" x14ac:dyDescent="0.3">
      <c r="A555" s="159">
        <v>14</v>
      </c>
      <c r="B555" s="123" t="s">
        <v>573</v>
      </c>
      <c r="C555" s="197">
        <v>1</v>
      </c>
      <c r="D555" s="124" t="s">
        <v>787</v>
      </c>
      <c r="E555" s="125" t="s">
        <v>358</v>
      </c>
      <c r="F555" s="143">
        <v>0</v>
      </c>
      <c r="G555" s="126">
        <v>0</v>
      </c>
      <c r="H555" s="126">
        <v>0</v>
      </c>
      <c r="I555" s="126">
        <v>0</v>
      </c>
      <c r="J555" s="199">
        <v>0</v>
      </c>
      <c r="K555" s="200">
        <f t="shared" si="125"/>
        <v>0</v>
      </c>
      <c r="L555" s="128">
        <v>1</v>
      </c>
      <c r="M555" s="128"/>
      <c r="N555" s="129"/>
      <c r="O555" s="129"/>
      <c r="P555" s="129"/>
      <c r="Q555" s="129"/>
      <c r="R555" s="129"/>
      <c r="S555" s="129"/>
      <c r="T555" s="129"/>
      <c r="U555" s="129"/>
      <c r="V555" s="132">
        <f t="shared" si="126"/>
        <v>0</v>
      </c>
      <c r="W555" s="132">
        <f t="shared" si="127"/>
        <v>0</v>
      </c>
      <c r="X555" s="132">
        <f t="shared" si="128"/>
        <v>0</v>
      </c>
      <c r="Y555" s="132">
        <f t="shared" si="129"/>
        <v>0</v>
      </c>
      <c r="Z555" s="132">
        <f t="shared" si="130"/>
        <v>0</v>
      </c>
      <c r="AA555" s="200">
        <f t="shared" si="131"/>
        <v>0</v>
      </c>
      <c r="AB555" s="132">
        <f t="shared" si="132"/>
        <v>0</v>
      </c>
      <c r="AC555" s="133">
        <f t="shared" si="133"/>
        <v>0</v>
      </c>
      <c r="AD555" s="133">
        <f t="shared" si="134"/>
        <v>0</v>
      </c>
      <c r="AE555" s="133">
        <f t="shared" si="135"/>
        <v>0</v>
      </c>
      <c r="AF555" s="133">
        <f t="shared" si="136"/>
        <v>0</v>
      </c>
    </row>
    <row r="556" spans="1:32" s="96" customFormat="1" x14ac:dyDescent="0.3">
      <c r="A556" s="159">
        <v>15</v>
      </c>
      <c r="B556" s="123" t="s">
        <v>574</v>
      </c>
      <c r="C556" s="124">
        <v>100</v>
      </c>
      <c r="D556" s="124" t="s">
        <v>787</v>
      </c>
      <c r="E556" s="125" t="s">
        <v>334</v>
      </c>
      <c r="F556" s="143">
        <v>146</v>
      </c>
      <c r="G556" s="126">
        <v>191</v>
      </c>
      <c r="H556" s="126">
        <v>123</v>
      </c>
      <c r="I556" s="126">
        <v>100</v>
      </c>
      <c r="J556" s="126">
        <v>0</v>
      </c>
      <c r="K556" s="200">
        <f t="shared" si="125"/>
        <v>100</v>
      </c>
      <c r="L556" s="128">
        <v>50</v>
      </c>
      <c r="M556" s="128"/>
      <c r="N556" s="129"/>
      <c r="O556" s="129"/>
      <c r="P556" s="129"/>
      <c r="Q556" s="129"/>
      <c r="R556" s="129"/>
      <c r="S556" s="129"/>
      <c r="T556" s="129"/>
      <c r="U556" s="129"/>
      <c r="V556" s="132">
        <f t="shared" si="126"/>
        <v>0</v>
      </c>
      <c r="W556" s="132">
        <f t="shared" si="127"/>
        <v>0</v>
      </c>
      <c r="X556" s="132">
        <f t="shared" si="128"/>
        <v>0</v>
      </c>
      <c r="Y556" s="132">
        <f t="shared" si="129"/>
        <v>0</v>
      </c>
      <c r="Z556" s="132">
        <f t="shared" si="130"/>
        <v>0</v>
      </c>
      <c r="AA556" s="200">
        <f t="shared" si="131"/>
        <v>0</v>
      </c>
      <c r="AB556" s="132">
        <f t="shared" si="132"/>
        <v>0</v>
      </c>
      <c r="AC556" s="133">
        <f t="shared" si="133"/>
        <v>0</v>
      </c>
      <c r="AD556" s="133">
        <f t="shared" si="134"/>
        <v>0</v>
      </c>
      <c r="AE556" s="133">
        <f t="shared" si="135"/>
        <v>0</v>
      </c>
      <c r="AF556" s="133">
        <f t="shared" si="136"/>
        <v>0</v>
      </c>
    </row>
    <row r="557" spans="1:32" s="96" customFormat="1" x14ac:dyDescent="0.3">
      <c r="A557" s="159">
        <v>16</v>
      </c>
      <c r="B557" s="123" t="s">
        <v>575</v>
      </c>
      <c r="C557" s="124">
        <v>100</v>
      </c>
      <c r="D557" s="124" t="s">
        <v>787</v>
      </c>
      <c r="E557" s="125" t="s">
        <v>334</v>
      </c>
      <c r="F557" s="143">
        <v>26</v>
      </c>
      <c r="G557" s="126">
        <v>86</v>
      </c>
      <c r="H557" s="126">
        <v>50</v>
      </c>
      <c r="I557" s="126">
        <v>0</v>
      </c>
      <c r="J557" s="199">
        <v>0</v>
      </c>
      <c r="K557" s="200">
        <f t="shared" si="125"/>
        <v>0</v>
      </c>
      <c r="L557" s="128">
        <v>75</v>
      </c>
      <c r="M557" s="128"/>
      <c r="N557" s="129"/>
      <c r="O557" s="129"/>
      <c r="P557" s="129"/>
      <c r="Q557" s="129"/>
      <c r="R557" s="129"/>
      <c r="S557" s="129"/>
      <c r="T557" s="129"/>
      <c r="U557" s="129"/>
      <c r="V557" s="132">
        <f t="shared" si="126"/>
        <v>0</v>
      </c>
      <c r="W557" s="132">
        <f t="shared" si="127"/>
        <v>0</v>
      </c>
      <c r="X557" s="132">
        <f t="shared" si="128"/>
        <v>0</v>
      </c>
      <c r="Y557" s="132">
        <f t="shared" si="129"/>
        <v>0</v>
      </c>
      <c r="Z557" s="132">
        <f t="shared" si="130"/>
        <v>0</v>
      </c>
      <c r="AA557" s="200">
        <f t="shared" si="131"/>
        <v>0</v>
      </c>
      <c r="AB557" s="132">
        <f t="shared" si="132"/>
        <v>0</v>
      </c>
      <c r="AC557" s="133">
        <f t="shared" si="133"/>
        <v>0</v>
      </c>
      <c r="AD557" s="133">
        <f t="shared" si="134"/>
        <v>0</v>
      </c>
      <c r="AE557" s="133">
        <f t="shared" si="135"/>
        <v>0</v>
      </c>
      <c r="AF557" s="133">
        <f t="shared" si="136"/>
        <v>0</v>
      </c>
    </row>
    <row r="558" spans="1:32" s="96" customFormat="1" x14ac:dyDescent="0.3">
      <c r="A558" s="159">
        <v>17</v>
      </c>
      <c r="B558" s="123" t="s">
        <v>576</v>
      </c>
      <c r="C558" s="124">
        <v>1</v>
      </c>
      <c r="D558" s="124" t="s">
        <v>787</v>
      </c>
      <c r="E558" s="125" t="s">
        <v>413</v>
      </c>
      <c r="F558" s="21">
        <v>91</v>
      </c>
      <c r="G558" s="126">
        <v>71</v>
      </c>
      <c r="H558" s="126">
        <v>27</v>
      </c>
      <c r="I558" s="126">
        <v>100</v>
      </c>
      <c r="J558" s="126">
        <v>0</v>
      </c>
      <c r="K558" s="200">
        <f t="shared" si="125"/>
        <v>100</v>
      </c>
      <c r="L558" s="128">
        <v>210</v>
      </c>
      <c r="M558" s="128"/>
      <c r="N558" s="129"/>
      <c r="O558" s="129"/>
      <c r="P558" s="129"/>
      <c r="Q558" s="129"/>
      <c r="R558" s="129"/>
      <c r="S558" s="129"/>
      <c r="T558" s="129">
        <v>50</v>
      </c>
      <c r="U558" s="129"/>
      <c r="V558" s="132">
        <f t="shared" si="126"/>
        <v>10500</v>
      </c>
      <c r="W558" s="132">
        <f t="shared" si="127"/>
        <v>0</v>
      </c>
      <c r="X558" s="132">
        <f t="shared" si="128"/>
        <v>0</v>
      </c>
      <c r="Y558" s="132">
        <f t="shared" si="129"/>
        <v>0</v>
      </c>
      <c r="Z558" s="132">
        <f t="shared" si="130"/>
        <v>10500</v>
      </c>
      <c r="AA558" s="200">
        <f t="shared" si="131"/>
        <v>0</v>
      </c>
      <c r="AB558" s="132">
        <f t="shared" si="132"/>
        <v>0</v>
      </c>
      <c r="AC558" s="133">
        <f t="shared" si="133"/>
        <v>0</v>
      </c>
      <c r="AD558" s="133">
        <f t="shared" si="134"/>
        <v>0</v>
      </c>
      <c r="AE558" s="133">
        <f t="shared" si="135"/>
        <v>0</v>
      </c>
      <c r="AF558" s="133">
        <f t="shared" si="136"/>
        <v>0</v>
      </c>
    </row>
    <row r="559" spans="1:32" s="96" customFormat="1" ht="21.75" customHeight="1" x14ac:dyDescent="0.3">
      <c r="A559" s="159">
        <v>18</v>
      </c>
      <c r="B559" s="123" t="s">
        <v>577</v>
      </c>
      <c r="C559" s="124">
        <v>1</v>
      </c>
      <c r="D559" s="124" t="s">
        <v>787</v>
      </c>
      <c r="E559" s="125" t="s">
        <v>334</v>
      </c>
      <c r="F559" s="143">
        <v>16</v>
      </c>
      <c r="G559" s="126">
        <v>20</v>
      </c>
      <c r="H559" s="126">
        <v>0</v>
      </c>
      <c r="I559" s="126">
        <v>0</v>
      </c>
      <c r="J559" s="199">
        <v>0</v>
      </c>
      <c r="K559" s="200">
        <f>I559-J559</f>
        <v>0</v>
      </c>
      <c r="L559" s="128">
        <v>150</v>
      </c>
      <c r="M559" s="128"/>
      <c r="N559" s="129"/>
      <c r="O559" s="129"/>
      <c r="P559" s="129"/>
      <c r="Q559" s="129"/>
      <c r="R559" s="129"/>
      <c r="S559" s="129"/>
      <c r="T559" s="129"/>
      <c r="U559" s="129"/>
      <c r="V559" s="132">
        <f t="shared" si="126"/>
        <v>0</v>
      </c>
      <c r="W559" s="132">
        <f t="shared" si="127"/>
        <v>0</v>
      </c>
      <c r="X559" s="132">
        <f t="shared" si="128"/>
        <v>0</v>
      </c>
      <c r="Y559" s="132">
        <f t="shared" si="129"/>
        <v>0</v>
      </c>
      <c r="Z559" s="132">
        <f t="shared" si="130"/>
        <v>0</v>
      </c>
      <c r="AA559" s="200">
        <f t="shared" si="131"/>
        <v>0</v>
      </c>
      <c r="AB559" s="132">
        <f t="shared" si="132"/>
        <v>0</v>
      </c>
      <c r="AC559" s="133">
        <f t="shared" si="133"/>
        <v>0</v>
      </c>
      <c r="AD559" s="133">
        <f t="shared" si="134"/>
        <v>0</v>
      </c>
      <c r="AE559" s="133">
        <f t="shared" si="135"/>
        <v>0</v>
      </c>
      <c r="AF559" s="133">
        <f t="shared" si="136"/>
        <v>0</v>
      </c>
    </row>
    <row r="560" spans="1:32" s="96" customFormat="1" x14ac:dyDescent="0.3">
      <c r="A560" s="159">
        <v>19</v>
      </c>
      <c r="B560" s="123" t="s">
        <v>578</v>
      </c>
      <c r="C560" s="124">
        <v>1</v>
      </c>
      <c r="D560" s="124" t="s">
        <v>788</v>
      </c>
      <c r="E560" s="125" t="s">
        <v>413</v>
      </c>
      <c r="F560" s="143">
        <v>0</v>
      </c>
      <c r="G560" s="126">
        <v>0</v>
      </c>
      <c r="H560" s="126">
        <v>0</v>
      </c>
      <c r="I560" s="126">
        <v>0</v>
      </c>
      <c r="J560" s="126">
        <v>0</v>
      </c>
      <c r="K560" s="200">
        <f t="shared" si="125"/>
        <v>0</v>
      </c>
      <c r="L560" s="128">
        <v>42</v>
      </c>
      <c r="M560" s="128"/>
      <c r="N560" s="129"/>
      <c r="O560" s="129"/>
      <c r="P560" s="129"/>
      <c r="Q560" s="129"/>
      <c r="R560" s="129"/>
      <c r="S560" s="129"/>
      <c r="T560" s="129"/>
      <c r="U560" s="129"/>
      <c r="V560" s="132">
        <f t="shared" si="126"/>
        <v>0</v>
      </c>
      <c r="W560" s="132">
        <f t="shared" si="127"/>
        <v>0</v>
      </c>
      <c r="X560" s="132">
        <f t="shared" si="128"/>
        <v>0</v>
      </c>
      <c r="Y560" s="132">
        <f t="shared" si="129"/>
        <v>0</v>
      </c>
      <c r="Z560" s="132">
        <f t="shared" si="130"/>
        <v>0</v>
      </c>
      <c r="AA560" s="200">
        <f t="shared" si="131"/>
        <v>0</v>
      </c>
      <c r="AB560" s="132">
        <f t="shared" si="132"/>
        <v>0</v>
      </c>
      <c r="AC560" s="133">
        <f t="shared" si="133"/>
        <v>0</v>
      </c>
      <c r="AD560" s="133">
        <f t="shared" si="134"/>
        <v>0</v>
      </c>
      <c r="AE560" s="133">
        <f t="shared" si="135"/>
        <v>0</v>
      </c>
      <c r="AF560" s="133">
        <f t="shared" si="136"/>
        <v>0</v>
      </c>
    </row>
    <row r="561" spans="1:46" x14ac:dyDescent="0.3">
      <c r="A561" s="159">
        <v>20</v>
      </c>
      <c r="B561" s="123" t="s">
        <v>579</v>
      </c>
      <c r="C561" s="124">
        <v>1</v>
      </c>
      <c r="D561" s="124" t="s">
        <v>788</v>
      </c>
      <c r="E561" s="125" t="s">
        <v>413</v>
      </c>
      <c r="F561" s="21">
        <v>35</v>
      </c>
      <c r="G561" s="126">
        <v>0</v>
      </c>
      <c r="H561" s="126">
        <v>50</v>
      </c>
      <c r="I561" s="126">
        <v>0</v>
      </c>
      <c r="J561" s="199">
        <v>0</v>
      </c>
      <c r="K561" s="200">
        <f>I561-J561</f>
        <v>0</v>
      </c>
      <c r="L561" s="128">
        <v>50</v>
      </c>
      <c r="M561" s="128"/>
      <c r="N561" s="129"/>
      <c r="O561" s="129"/>
      <c r="P561" s="129">
        <v>50</v>
      </c>
      <c r="Q561" s="129"/>
      <c r="R561" s="129"/>
      <c r="S561" s="129"/>
      <c r="T561" s="129"/>
      <c r="U561" s="129"/>
      <c r="V561" s="132">
        <f t="shared" si="126"/>
        <v>2500</v>
      </c>
      <c r="W561" s="132">
        <f t="shared" si="127"/>
        <v>0</v>
      </c>
      <c r="X561" s="132">
        <f t="shared" si="128"/>
        <v>2500</v>
      </c>
      <c r="Y561" s="132">
        <f t="shared" si="129"/>
        <v>0</v>
      </c>
      <c r="Z561" s="132">
        <f t="shared" si="130"/>
        <v>0</v>
      </c>
      <c r="AA561" s="200">
        <f t="shared" si="131"/>
        <v>0</v>
      </c>
      <c r="AB561" s="132">
        <f t="shared" si="132"/>
        <v>0</v>
      </c>
      <c r="AC561" s="133">
        <f t="shared" si="133"/>
        <v>0</v>
      </c>
      <c r="AD561" s="133">
        <f t="shared" si="134"/>
        <v>0</v>
      </c>
      <c r="AE561" s="133">
        <f t="shared" si="135"/>
        <v>0</v>
      </c>
      <c r="AF561" s="133">
        <f t="shared" si="136"/>
        <v>0</v>
      </c>
    </row>
    <row r="562" spans="1:46" s="163" customFormat="1" ht="21.75" thickBot="1" x14ac:dyDescent="0.4">
      <c r="A562" s="372" t="s">
        <v>580</v>
      </c>
      <c r="B562" s="373"/>
      <c r="C562" s="106"/>
      <c r="D562" s="106"/>
      <c r="E562" s="204"/>
      <c r="F562" s="205"/>
      <c r="G562" s="206"/>
      <c r="H562" s="206"/>
      <c r="I562" s="206"/>
      <c r="J562" s="206"/>
      <c r="K562" s="206"/>
      <c r="L562" s="207"/>
      <c r="M562" s="207"/>
      <c r="N562" s="207"/>
      <c r="O562" s="207"/>
      <c r="P562" s="207"/>
      <c r="Q562" s="207"/>
      <c r="R562" s="207"/>
      <c r="S562" s="207"/>
      <c r="T562" s="207"/>
      <c r="U562" s="207"/>
      <c r="V562" s="208">
        <f>SUM(W562:Z562)</f>
        <v>34426</v>
      </c>
      <c r="W562" s="208">
        <f>SUM(W542:W561)</f>
        <v>1926</v>
      </c>
      <c r="X562" s="208">
        <f t="shared" ref="X562:AF562" si="137">SUM(X542:X561)</f>
        <v>2500</v>
      </c>
      <c r="Y562" s="208">
        <f t="shared" si="137"/>
        <v>0</v>
      </c>
      <c r="Z562" s="208">
        <f t="shared" si="137"/>
        <v>30000</v>
      </c>
      <c r="AA562" s="208"/>
      <c r="AB562" s="208">
        <f>SUM(AB542:AB561)</f>
        <v>0</v>
      </c>
      <c r="AC562" s="208">
        <f t="shared" si="137"/>
        <v>0</v>
      </c>
      <c r="AD562" s="208">
        <f t="shared" si="137"/>
        <v>0</v>
      </c>
      <c r="AE562" s="208">
        <f t="shared" si="137"/>
        <v>0</v>
      </c>
      <c r="AF562" s="208">
        <f t="shared" si="137"/>
        <v>0</v>
      </c>
      <c r="AG562" s="162"/>
      <c r="AH562" s="162"/>
      <c r="AI562" s="162"/>
      <c r="AJ562" s="162"/>
      <c r="AK562" s="162"/>
      <c r="AL562" s="162"/>
      <c r="AM562" s="162"/>
      <c r="AN562" s="162"/>
      <c r="AO562" s="162"/>
      <c r="AP562" s="162"/>
      <c r="AQ562" s="162"/>
      <c r="AR562" s="162"/>
      <c r="AS562" s="162"/>
      <c r="AT562" s="162"/>
    </row>
    <row r="563" spans="1:46" ht="25.5" customHeight="1" thickBot="1" x14ac:dyDescent="0.4">
      <c r="A563" s="374" t="s">
        <v>581</v>
      </c>
      <c r="B563" s="375"/>
      <c r="C563" s="209"/>
      <c r="D563" s="209"/>
      <c r="E563" s="210"/>
      <c r="F563" s="211"/>
      <c r="G563" s="212"/>
      <c r="H563" s="212"/>
      <c r="I563" s="212"/>
      <c r="J563" s="212"/>
      <c r="K563" s="212"/>
      <c r="L563" s="213"/>
      <c r="M563" s="213"/>
      <c r="N563" s="213"/>
      <c r="O563" s="213"/>
      <c r="P563" s="213"/>
      <c r="Q563" s="213"/>
      <c r="R563" s="213"/>
      <c r="S563" s="213"/>
      <c r="T563" s="213"/>
      <c r="U563" s="213"/>
      <c r="V563" s="214">
        <f>SUM(W563:Z563)</f>
        <v>10181481.75</v>
      </c>
      <c r="W563" s="214">
        <f>W266+W332+W540+W562</f>
        <v>2664751.0100000007</v>
      </c>
      <c r="X563" s="214">
        <f>X266+X332+X540+X562</f>
        <v>2386061.77</v>
      </c>
      <c r="Y563" s="214">
        <f>Y266+Y332+Y540+Y562</f>
        <v>2795781.2800000003</v>
      </c>
      <c r="Z563" s="214">
        <f>Z266+Z332+Z540+Z562</f>
        <v>2334887.6899999995</v>
      </c>
      <c r="AA563" s="376">
        <f>SUM(AC563:AF563)</f>
        <v>0</v>
      </c>
      <c r="AB563" s="377"/>
      <c r="AC563" s="215">
        <f>AC266+AC332+AC540+AC562</f>
        <v>0</v>
      </c>
      <c r="AD563" s="215">
        <f>AD266+AD332+AD540+AD562</f>
        <v>0</v>
      </c>
      <c r="AE563" s="215">
        <f>AE266+AE332+AE540+AE562</f>
        <v>0</v>
      </c>
      <c r="AF563" s="215">
        <f>AF266+AF332+AF540+AF562</f>
        <v>0</v>
      </c>
    </row>
    <row r="577" s="96" customFormat="1" x14ac:dyDescent="0.3"/>
    <row r="578" s="96" customFormat="1" x14ac:dyDescent="0.3"/>
    <row r="579" s="96" customFormat="1" x14ac:dyDescent="0.3"/>
    <row r="580" s="96" customFormat="1" x14ac:dyDescent="0.3"/>
    <row r="581" s="96" customFormat="1" x14ac:dyDescent="0.3"/>
    <row r="582" s="96" customFormat="1" x14ac:dyDescent="0.3"/>
    <row r="583" s="96" customFormat="1" x14ac:dyDescent="0.3"/>
    <row r="584" s="96" customFormat="1" x14ac:dyDescent="0.3"/>
    <row r="585" s="96" customFormat="1" x14ac:dyDescent="0.3"/>
    <row r="586" s="96" customFormat="1" x14ac:dyDescent="0.3"/>
    <row r="587" s="96" customFormat="1" x14ac:dyDescent="0.3"/>
    <row r="588" s="96" customFormat="1" x14ac:dyDescent="0.3"/>
    <row r="589" s="96" customFormat="1" x14ac:dyDescent="0.3"/>
    <row r="590" s="96" customFormat="1" x14ac:dyDescent="0.3"/>
    <row r="591" s="96" customFormat="1" x14ac:dyDescent="0.3"/>
    <row r="592" s="96" customFormat="1" x14ac:dyDescent="0.3"/>
    <row r="593" s="96" customFormat="1" x14ac:dyDescent="0.3"/>
    <row r="594" s="96" customFormat="1" x14ac:dyDescent="0.3"/>
    <row r="595" s="96" customFormat="1" x14ac:dyDescent="0.3"/>
    <row r="596" s="96" customFormat="1" x14ac:dyDescent="0.3"/>
    <row r="597" s="96" customFormat="1" x14ac:dyDescent="0.3"/>
    <row r="598" s="96" customFormat="1" x14ac:dyDescent="0.3"/>
    <row r="599" s="96" customFormat="1" x14ac:dyDescent="0.3"/>
    <row r="600" s="96" customFormat="1" x14ac:dyDescent="0.3"/>
    <row r="601" s="96" customFormat="1" x14ac:dyDescent="0.3"/>
    <row r="602" s="96" customFormat="1" x14ac:dyDescent="0.3"/>
    <row r="603" s="96" customFormat="1" x14ac:dyDescent="0.3"/>
    <row r="604" s="96" customFormat="1" x14ac:dyDescent="0.3"/>
    <row r="605" s="96" customFormat="1" x14ac:dyDescent="0.3"/>
    <row r="606" s="96" customFormat="1" x14ac:dyDescent="0.3"/>
    <row r="607" s="96" customFormat="1" x14ac:dyDescent="0.3"/>
    <row r="608" s="96" customFormat="1" x14ac:dyDescent="0.3"/>
    <row r="609" s="96" customFormat="1" x14ac:dyDescent="0.3"/>
    <row r="610" s="96" customFormat="1" x14ac:dyDescent="0.3"/>
    <row r="611" s="96" customFormat="1" x14ac:dyDescent="0.3"/>
    <row r="612" s="96" customFormat="1" x14ac:dyDescent="0.3"/>
    <row r="613" s="96" customFormat="1" x14ac:dyDescent="0.3"/>
    <row r="614" s="96" customFormat="1" x14ac:dyDescent="0.3"/>
    <row r="615" s="96" customFormat="1" x14ac:dyDescent="0.3"/>
    <row r="616" s="96" customFormat="1" x14ac:dyDescent="0.3"/>
    <row r="617" s="96" customFormat="1" x14ac:dyDescent="0.3"/>
    <row r="618" s="96" customFormat="1" x14ac:dyDescent="0.3"/>
    <row r="619" s="96" customFormat="1" x14ac:dyDescent="0.3"/>
    <row r="620" s="96" customFormat="1" x14ac:dyDescent="0.3"/>
    <row r="621" s="96" customFormat="1" x14ac:dyDescent="0.3"/>
    <row r="622" s="96" customFormat="1" x14ac:dyDescent="0.3"/>
    <row r="623" s="96" customFormat="1" x14ac:dyDescent="0.3"/>
    <row r="624" s="96" customFormat="1" x14ac:dyDescent="0.3"/>
    <row r="625" s="96" customFormat="1" x14ac:dyDescent="0.3"/>
    <row r="626" s="96" customFormat="1" x14ac:dyDescent="0.3"/>
    <row r="627" s="96" customFormat="1" x14ac:dyDescent="0.3"/>
    <row r="628" s="96" customFormat="1" x14ac:dyDescent="0.3"/>
    <row r="629" s="96" customFormat="1" x14ac:dyDescent="0.3"/>
    <row r="630" s="96" customFormat="1" x14ac:dyDescent="0.3"/>
    <row r="631" s="96" customFormat="1" x14ac:dyDescent="0.3"/>
    <row r="632" s="96" customFormat="1" x14ac:dyDescent="0.3"/>
    <row r="633" s="96" customFormat="1" x14ac:dyDescent="0.3"/>
    <row r="634" s="96" customFormat="1" x14ac:dyDescent="0.3"/>
    <row r="635" s="96" customFormat="1" x14ac:dyDescent="0.3"/>
    <row r="636" s="96" customFormat="1" x14ac:dyDescent="0.3"/>
    <row r="637" s="96" customFormat="1" x14ac:dyDescent="0.3"/>
    <row r="638" s="96" customFormat="1" x14ac:dyDescent="0.3"/>
    <row r="639" s="96" customFormat="1" x14ac:dyDescent="0.3"/>
    <row r="640" s="96" customFormat="1" x14ac:dyDescent="0.3"/>
    <row r="641" s="96" customFormat="1" x14ac:dyDescent="0.3"/>
    <row r="642" s="96" customFormat="1" x14ac:dyDescent="0.3"/>
    <row r="643" s="96" customFormat="1" x14ac:dyDescent="0.3"/>
    <row r="644" s="96" customFormat="1" x14ac:dyDescent="0.3"/>
    <row r="645" s="96" customFormat="1" x14ac:dyDescent="0.3"/>
    <row r="646" s="96" customFormat="1" x14ac:dyDescent="0.3"/>
    <row r="647" s="96" customFormat="1" x14ac:dyDescent="0.3"/>
    <row r="648" s="96" customFormat="1" x14ac:dyDescent="0.3"/>
    <row r="649" s="96" customFormat="1" x14ac:dyDescent="0.3"/>
    <row r="650" s="96" customFormat="1" x14ac:dyDescent="0.3"/>
    <row r="651" s="96" customFormat="1" x14ac:dyDescent="0.3"/>
    <row r="652" s="96" customFormat="1" x14ac:dyDescent="0.3"/>
    <row r="653" s="96" customFormat="1" x14ac:dyDescent="0.3"/>
    <row r="654" s="96" customFormat="1" x14ac:dyDescent="0.3"/>
    <row r="655" s="96" customFormat="1" x14ac:dyDescent="0.3"/>
    <row r="656" s="96" customFormat="1" x14ac:dyDescent="0.3"/>
    <row r="657" s="96" customFormat="1" x14ac:dyDescent="0.3"/>
    <row r="658" s="96" customFormat="1" x14ac:dyDescent="0.3"/>
    <row r="659" s="96" customFormat="1" x14ac:dyDescent="0.3"/>
    <row r="660" s="96" customFormat="1" x14ac:dyDescent="0.3"/>
    <row r="661" s="96" customFormat="1" x14ac:dyDescent="0.3"/>
    <row r="662" s="96" customFormat="1" x14ac:dyDescent="0.3"/>
    <row r="663" s="96" customFormat="1" x14ac:dyDescent="0.3"/>
    <row r="664" s="96" customFormat="1" x14ac:dyDescent="0.3"/>
    <row r="665" s="96" customFormat="1" x14ac:dyDescent="0.3"/>
    <row r="666" s="96" customFormat="1" x14ac:dyDescent="0.3"/>
    <row r="667" s="96" customFormat="1" x14ac:dyDescent="0.3"/>
    <row r="668" s="96" customFormat="1" x14ac:dyDescent="0.3"/>
    <row r="669" s="96" customFormat="1" x14ac:dyDescent="0.3"/>
    <row r="670" s="96" customFormat="1" x14ac:dyDescent="0.3"/>
    <row r="671" s="96" customFormat="1" x14ac:dyDescent="0.3"/>
    <row r="672" s="96" customFormat="1" x14ac:dyDescent="0.3"/>
    <row r="673" s="96" customFormat="1" x14ac:dyDescent="0.3"/>
    <row r="674" s="96" customFormat="1" x14ac:dyDescent="0.3"/>
    <row r="675" s="96" customFormat="1" x14ac:dyDescent="0.3"/>
    <row r="676" s="96" customFormat="1" x14ac:dyDescent="0.3"/>
    <row r="677" s="96" customFormat="1" x14ac:dyDescent="0.3"/>
    <row r="678" s="96" customFormat="1" x14ac:dyDescent="0.3"/>
    <row r="679" s="96" customFormat="1" x14ac:dyDescent="0.3"/>
    <row r="680" s="96" customFormat="1" x14ac:dyDescent="0.3"/>
    <row r="681" s="96" customFormat="1" x14ac:dyDescent="0.3"/>
    <row r="682" s="96" customFormat="1" x14ac:dyDescent="0.3"/>
    <row r="683" s="96" customFormat="1" x14ac:dyDescent="0.3"/>
    <row r="684" s="96" customFormat="1" x14ac:dyDescent="0.3"/>
    <row r="685" s="96" customFormat="1" x14ac:dyDescent="0.3"/>
    <row r="686" s="96" customFormat="1" x14ac:dyDescent="0.3"/>
    <row r="687" s="96" customFormat="1" x14ac:dyDescent="0.3"/>
    <row r="688" s="96" customFormat="1" x14ac:dyDescent="0.3"/>
    <row r="689" s="96" customFormat="1" x14ac:dyDescent="0.3"/>
    <row r="690" s="96" customFormat="1" x14ac:dyDescent="0.3"/>
    <row r="691" s="96" customFormat="1" x14ac:dyDescent="0.3"/>
    <row r="692" s="96" customFormat="1" x14ac:dyDescent="0.3"/>
    <row r="693" s="96" customFormat="1" x14ac:dyDescent="0.3"/>
    <row r="694" s="96" customFormat="1" x14ac:dyDescent="0.3"/>
    <row r="695" s="96" customFormat="1" x14ac:dyDescent="0.3"/>
    <row r="696" s="96" customFormat="1" x14ac:dyDescent="0.3"/>
    <row r="697" s="96" customFormat="1" x14ac:dyDescent="0.3"/>
    <row r="698" s="96" customFormat="1" x14ac:dyDescent="0.3"/>
    <row r="699" s="96" customFormat="1" x14ac:dyDescent="0.3"/>
    <row r="700" s="96" customFormat="1" x14ac:dyDescent="0.3"/>
    <row r="701" s="96" customFormat="1" x14ac:dyDescent="0.3"/>
    <row r="702" s="96" customFormat="1" x14ac:dyDescent="0.3"/>
    <row r="703" s="96" customFormat="1" x14ac:dyDescent="0.3"/>
    <row r="704" s="96" customFormat="1" x14ac:dyDescent="0.3"/>
    <row r="705" s="96" customFormat="1" ht="21.75" customHeight="1" x14ac:dyDescent="0.3"/>
    <row r="706" s="96" customFormat="1" x14ac:dyDescent="0.3"/>
    <row r="707" s="96" customFormat="1" x14ac:dyDescent="0.3"/>
    <row r="708" s="96" customFormat="1" x14ac:dyDescent="0.3"/>
    <row r="709" s="96" customFormat="1" x14ac:dyDescent="0.3"/>
    <row r="710" s="96" customFormat="1" x14ac:dyDescent="0.3"/>
    <row r="711" s="96" customFormat="1" x14ac:dyDescent="0.3"/>
    <row r="712" s="96" customFormat="1" x14ac:dyDescent="0.3"/>
    <row r="713" s="96" customFormat="1" x14ac:dyDescent="0.3"/>
    <row r="714" s="96" customFormat="1" x14ac:dyDescent="0.3"/>
    <row r="715" s="96" customFormat="1" x14ac:dyDescent="0.3"/>
    <row r="716" s="96" customFormat="1" x14ac:dyDescent="0.3"/>
    <row r="717" s="96" customFormat="1" x14ac:dyDescent="0.3"/>
    <row r="718" s="96" customFormat="1" x14ac:dyDescent="0.3"/>
    <row r="719" s="96" customFormat="1" x14ac:dyDescent="0.3"/>
    <row r="720" s="96" customFormat="1" x14ac:dyDescent="0.3"/>
    <row r="721" s="96" customFormat="1" x14ac:dyDescent="0.3"/>
    <row r="722" s="96" customFormat="1" x14ac:dyDescent="0.3"/>
    <row r="723" s="96" customFormat="1" x14ac:dyDescent="0.3"/>
    <row r="724" s="96" customFormat="1" x14ac:dyDescent="0.3"/>
    <row r="725" s="96" customFormat="1" x14ac:dyDescent="0.3"/>
    <row r="726" s="96" customFormat="1" x14ac:dyDescent="0.3"/>
    <row r="727" s="96" customFormat="1" x14ac:dyDescent="0.3"/>
    <row r="728" s="96" customFormat="1" x14ac:dyDescent="0.3"/>
    <row r="729" s="96" customFormat="1" x14ac:dyDescent="0.3"/>
    <row r="730" s="96" customFormat="1" x14ac:dyDescent="0.3"/>
    <row r="731" s="96" customFormat="1" x14ac:dyDescent="0.3"/>
    <row r="732" s="96" customFormat="1" x14ac:dyDescent="0.3"/>
    <row r="733" s="96" customFormat="1" x14ac:dyDescent="0.3"/>
    <row r="734" s="96" customFormat="1" x14ac:dyDescent="0.3"/>
    <row r="735" s="96" customFormat="1" x14ac:dyDescent="0.3"/>
    <row r="736" s="96" customFormat="1" x14ac:dyDescent="0.3"/>
    <row r="737" s="96" customFormat="1" x14ac:dyDescent="0.3"/>
    <row r="738" s="96" customFormat="1" x14ac:dyDescent="0.3"/>
    <row r="739" s="96" customFormat="1" x14ac:dyDescent="0.3"/>
    <row r="740" s="96" customFormat="1" x14ac:dyDescent="0.3"/>
    <row r="741" s="96" customFormat="1" x14ac:dyDescent="0.3"/>
    <row r="742" s="96" customFormat="1" x14ac:dyDescent="0.3"/>
    <row r="743" s="96" customFormat="1" x14ac:dyDescent="0.3"/>
    <row r="744" s="96" customFormat="1" x14ac:dyDescent="0.3"/>
    <row r="745" s="96" customFormat="1" x14ac:dyDescent="0.3"/>
    <row r="746" s="96" customFormat="1" x14ac:dyDescent="0.3"/>
    <row r="747" s="96" customFormat="1" x14ac:dyDescent="0.3"/>
    <row r="748" s="96" customFormat="1" x14ac:dyDescent="0.3"/>
    <row r="749" s="96" customFormat="1" x14ac:dyDescent="0.3"/>
    <row r="750" s="96" customFormat="1" x14ac:dyDescent="0.3"/>
    <row r="751" s="96" customFormat="1" x14ac:dyDescent="0.3"/>
    <row r="752" s="96" customFormat="1" x14ac:dyDescent="0.3"/>
    <row r="753" s="96" customFormat="1" x14ac:dyDescent="0.3"/>
    <row r="754" s="96" customFormat="1" x14ac:dyDescent="0.3"/>
    <row r="755" s="96" customFormat="1" x14ac:dyDescent="0.3"/>
    <row r="756" s="96" customFormat="1" x14ac:dyDescent="0.3"/>
    <row r="757" s="96" customFormat="1" x14ac:dyDescent="0.3"/>
    <row r="758" s="96" customFormat="1" x14ac:dyDescent="0.3"/>
    <row r="759" s="96" customFormat="1" x14ac:dyDescent="0.3"/>
    <row r="760" s="96" customFormat="1" x14ac:dyDescent="0.3"/>
    <row r="761" s="96" customFormat="1" x14ac:dyDescent="0.3"/>
    <row r="762" s="96" customFormat="1" x14ac:dyDescent="0.3"/>
    <row r="763" s="96" customFormat="1" x14ac:dyDescent="0.3"/>
    <row r="764" s="96" customFormat="1" x14ac:dyDescent="0.3"/>
    <row r="765" s="96" customFormat="1" x14ac:dyDescent="0.3"/>
    <row r="766" s="96" customFormat="1" x14ac:dyDescent="0.3"/>
    <row r="767" s="96" customFormat="1" x14ac:dyDescent="0.3"/>
    <row r="768" s="96" customFormat="1" x14ac:dyDescent="0.3"/>
    <row r="769" s="96" customFormat="1" x14ac:dyDescent="0.3"/>
    <row r="770" s="96" customFormat="1" x14ac:dyDescent="0.3"/>
    <row r="771" s="96" customFormat="1" x14ac:dyDescent="0.3"/>
    <row r="772" s="96" customFormat="1" x14ac:dyDescent="0.3"/>
    <row r="773" s="96" customFormat="1" x14ac:dyDescent="0.3"/>
    <row r="774" s="96" customFormat="1" x14ac:dyDescent="0.3"/>
    <row r="775" s="96" customFormat="1" x14ac:dyDescent="0.3"/>
    <row r="776" s="96" customFormat="1" x14ac:dyDescent="0.3"/>
    <row r="777" s="96" customFormat="1" x14ac:dyDescent="0.3"/>
    <row r="778" s="96" customFormat="1" x14ac:dyDescent="0.3"/>
    <row r="779" s="96" customFormat="1" x14ac:dyDescent="0.3"/>
    <row r="780" s="96" customFormat="1" x14ac:dyDescent="0.3"/>
    <row r="781" s="96" customFormat="1" x14ac:dyDescent="0.3"/>
    <row r="782" s="96" customFormat="1" x14ac:dyDescent="0.3"/>
    <row r="783" s="96" customFormat="1" x14ac:dyDescent="0.3"/>
    <row r="784" s="96" customFormat="1" x14ac:dyDescent="0.3"/>
    <row r="785" s="96" customFormat="1" x14ac:dyDescent="0.3"/>
    <row r="786" s="96" customFormat="1" x14ac:dyDescent="0.3"/>
    <row r="787" s="96" customFormat="1" x14ac:dyDescent="0.3"/>
    <row r="788" s="96" customFormat="1" x14ac:dyDescent="0.3"/>
    <row r="789" s="96" customFormat="1" x14ac:dyDescent="0.3"/>
    <row r="790" s="96" customFormat="1" x14ac:dyDescent="0.3"/>
    <row r="791" s="96" customFormat="1" x14ac:dyDescent="0.3"/>
    <row r="792" s="96" customFormat="1" x14ac:dyDescent="0.3"/>
    <row r="793" s="96" customFormat="1" x14ac:dyDescent="0.3"/>
    <row r="794" s="96" customFormat="1" x14ac:dyDescent="0.3"/>
    <row r="795" s="96" customFormat="1" x14ac:dyDescent="0.3"/>
    <row r="796" s="96" customFormat="1" x14ac:dyDescent="0.3"/>
    <row r="797" s="96" customFormat="1" x14ac:dyDescent="0.3"/>
    <row r="798" s="96" customFormat="1" x14ac:dyDescent="0.3"/>
    <row r="799" s="96" customFormat="1" x14ac:dyDescent="0.3"/>
    <row r="800" s="96" customFormat="1" x14ac:dyDescent="0.3"/>
    <row r="801" s="96" customFormat="1" x14ac:dyDescent="0.3"/>
    <row r="802" s="96" customFormat="1" x14ac:dyDescent="0.3"/>
    <row r="803" s="96" customFormat="1" x14ac:dyDescent="0.3"/>
    <row r="804" s="96" customFormat="1" x14ac:dyDescent="0.3"/>
    <row r="805" s="96" customFormat="1" x14ac:dyDescent="0.3"/>
    <row r="806" s="96" customFormat="1" x14ac:dyDescent="0.3"/>
    <row r="807" s="96" customFormat="1" x14ac:dyDescent="0.3"/>
    <row r="808" s="96" customFormat="1" x14ac:dyDescent="0.3"/>
    <row r="809" s="96" customFormat="1" x14ac:dyDescent="0.3"/>
    <row r="810" s="96" customFormat="1" x14ac:dyDescent="0.3"/>
    <row r="811" s="96" customFormat="1" x14ac:dyDescent="0.3"/>
    <row r="812" s="96" customFormat="1" x14ac:dyDescent="0.3"/>
    <row r="813" s="96" customFormat="1" x14ac:dyDescent="0.3"/>
    <row r="814" s="96" customFormat="1" x14ac:dyDescent="0.3"/>
    <row r="815" s="96" customFormat="1" x14ac:dyDescent="0.3"/>
    <row r="816" s="96" customFormat="1" x14ac:dyDescent="0.3"/>
    <row r="817" s="96" customFormat="1" x14ac:dyDescent="0.3"/>
    <row r="818" s="96" customFormat="1" x14ac:dyDescent="0.3"/>
    <row r="819" s="96" customFormat="1" x14ac:dyDescent="0.3"/>
    <row r="820" s="96" customFormat="1" x14ac:dyDescent="0.3"/>
    <row r="821" s="96" customFormat="1" x14ac:dyDescent="0.3"/>
    <row r="822" s="96" customFormat="1" x14ac:dyDescent="0.3"/>
    <row r="823" s="96" customFormat="1" x14ac:dyDescent="0.3"/>
    <row r="824" s="96" customFormat="1" x14ac:dyDescent="0.3"/>
    <row r="825" s="96" customFormat="1" x14ac:dyDescent="0.3"/>
    <row r="826" s="96" customFormat="1" x14ac:dyDescent="0.3"/>
    <row r="827" s="96" customFormat="1" x14ac:dyDescent="0.3"/>
    <row r="828" s="96" customFormat="1" x14ac:dyDescent="0.3"/>
    <row r="829" s="96" customFormat="1" x14ac:dyDescent="0.3"/>
    <row r="830" s="96" customFormat="1" x14ac:dyDescent="0.3"/>
    <row r="831" s="96" customFormat="1" x14ac:dyDescent="0.3"/>
    <row r="832" s="96" customFormat="1" x14ac:dyDescent="0.3"/>
    <row r="833" s="96" customFormat="1" x14ac:dyDescent="0.3"/>
    <row r="834" s="96" customFormat="1" x14ac:dyDescent="0.3"/>
    <row r="835" s="96" customFormat="1" x14ac:dyDescent="0.3"/>
    <row r="836" s="96" customFormat="1" x14ac:dyDescent="0.3"/>
    <row r="837" s="96" customFormat="1" x14ac:dyDescent="0.3"/>
    <row r="838" s="96" customFormat="1" x14ac:dyDescent="0.3"/>
    <row r="839" s="96" customFormat="1" x14ac:dyDescent="0.3"/>
    <row r="840" s="96" customFormat="1" x14ac:dyDescent="0.3"/>
    <row r="841" s="96" customFormat="1" x14ac:dyDescent="0.3"/>
    <row r="842" s="96" customFormat="1" x14ac:dyDescent="0.3"/>
    <row r="843" s="96" customFormat="1" x14ac:dyDescent="0.3"/>
    <row r="844" s="96" customFormat="1" x14ac:dyDescent="0.3"/>
    <row r="845" s="96" customFormat="1" x14ac:dyDescent="0.3"/>
    <row r="846" s="96" customFormat="1" x14ac:dyDescent="0.3"/>
    <row r="847" s="96" customFormat="1" x14ac:dyDescent="0.3"/>
    <row r="848" s="96" customFormat="1" x14ac:dyDescent="0.3"/>
    <row r="849" s="96" customFormat="1" x14ac:dyDescent="0.3"/>
    <row r="850" s="96" customFormat="1" x14ac:dyDescent="0.3"/>
    <row r="851" s="96" customFormat="1" x14ac:dyDescent="0.3"/>
    <row r="852" s="96" customFormat="1" x14ac:dyDescent="0.3"/>
    <row r="853" s="96" customFormat="1" x14ac:dyDescent="0.3"/>
    <row r="854" s="96" customFormat="1" x14ac:dyDescent="0.3"/>
    <row r="855" s="96" customFormat="1" x14ac:dyDescent="0.3"/>
    <row r="856" s="96" customFormat="1" x14ac:dyDescent="0.3"/>
    <row r="857" s="96" customFormat="1" x14ac:dyDescent="0.3"/>
    <row r="858" s="96" customFormat="1" x14ac:dyDescent="0.3"/>
    <row r="859" s="96" customFormat="1" x14ac:dyDescent="0.3"/>
    <row r="860" s="96" customFormat="1" x14ac:dyDescent="0.3"/>
    <row r="861" s="96" customFormat="1" x14ac:dyDescent="0.3"/>
    <row r="862" s="96" customFormat="1" x14ac:dyDescent="0.3"/>
    <row r="863" s="96" customFormat="1" x14ac:dyDescent="0.3"/>
    <row r="864" s="96" customFormat="1" x14ac:dyDescent="0.3"/>
    <row r="865" s="96" customFormat="1" x14ac:dyDescent="0.3"/>
    <row r="866" s="96" customFormat="1" x14ac:dyDescent="0.3"/>
    <row r="867" s="96" customFormat="1" x14ac:dyDescent="0.3"/>
    <row r="868" s="96" customFormat="1" x14ac:dyDescent="0.3"/>
    <row r="869" s="96" customFormat="1" x14ac:dyDescent="0.3"/>
    <row r="870" s="96" customFormat="1" x14ac:dyDescent="0.3"/>
    <row r="871" s="96" customFormat="1" x14ac:dyDescent="0.3"/>
    <row r="872" s="96" customFormat="1" x14ac:dyDescent="0.3"/>
    <row r="873" s="96" customFormat="1" x14ac:dyDescent="0.3"/>
    <row r="874" s="96" customFormat="1" x14ac:dyDescent="0.3"/>
    <row r="875" s="96" customFormat="1" x14ac:dyDescent="0.3"/>
    <row r="876" s="96" customFormat="1" x14ac:dyDescent="0.3"/>
    <row r="877" s="96" customFormat="1" x14ac:dyDescent="0.3"/>
    <row r="878" s="96" customFormat="1" x14ac:dyDescent="0.3"/>
    <row r="879" s="96" customFormat="1" x14ac:dyDescent="0.3"/>
    <row r="880" s="96" customFormat="1" x14ac:dyDescent="0.3"/>
    <row r="881" s="96" customFormat="1" x14ac:dyDescent="0.3"/>
    <row r="882" s="96" customFormat="1" x14ac:dyDescent="0.3"/>
    <row r="883" s="96" customFormat="1" x14ac:dyDescent="0.3"/>
    <row r="884" s="96" customFormat="1" x14ac:dyDescent="0.3"/>
    <row r="885" s="96" customFormat="1" x14ac:dyDescent="0.3"/>
    <row r="886" s="96" customFormat="1" x14ac:dyDescent="0.3"/>
    <row r="887" s="96" customFormat="1" x14ac:dyDescent="0.3"/>
    <row r="888" s="96" customFormat="1" x14ac:dyDescent="0.3"/>
    <row r="889" s="96" customFormat="1" x14ac:dyDescent="0.3"/>
    <row r="890" s="96" customFormat="1" x14ac:dyDescent="0.3"/>
    <row r="891" s="96" customFormat="1" x14ac:dyDescent="0.3"/>
    <row r="892" s="96" customFormat="1" x14ac:dyDescent="0.3"/>
    <row r="893" s="96" customFormat="1" x14ac:dyDescent="0.3"/>
    <row r="894" s="96" customFormat="1" x14ac:dyDescent="0.3"/>
    <row r="895" s="96" customFormat="1" x14ac:dyDescent="0.3"/>
    <row r="896" s="96" customFormat="1" x14ac:dyDescent="0.3"/>
    <row r="897" s="96" customFormat="1" x14ac:dyDescent="0.3"/>
    <row r="898" s="96" customFormat="1" x14ac:dyDescent="0.3"/>
    <row r="899" s="96" customFormat="1" x14ac:dyDescent="0.3"/>
    <row r="900" s="96" customFormat="1" x14ac:dyDescent="0.3"/>
    <row r="901" s="96" customFormat="1" x14ac:dyDescent="0.3"/>
    <row r="902" s="96" customFormat="1" x14ac:dyDescent="0.3"/>
    <row r="903" s="96" customFormat="1" x14ac:dyDescent="0.3"/>
    <row r="904" s="96" customFormat="1" x14ac:dyDescent="0.3"/>
    <row r="905" s="96" customFormat="1" x14ac:dyDescent="0.3"/>
    <row r="906" s="96" customFormat="1" x14ac:dyDescent="0.3"/>
    <row r="907" s="96" customFormat="1" x14ac:dyDescent="0.3"/>
    <row r="908" s="96" customFormat="1" x14ac:dyDescent="0.3"/>
    <row r="909" s="96" customFormat="1" x14ac:dyDescent="0.3"/>
    <row r="910" s="96" customFormat="1" x14ac:dyDescent="0.3"/>
    <row r="911" s="96" customFormat="1" x14ac:dyDescent="0.3"/>
    <row r="912" s="96" customFormat="1" x14ac:dyDescent="0.3"/>
    <row r="913" s="96" customFormat="1" x14ac:dyDescent="0.3"/>
    <row r="914" s="96" customFormat="1" x14ac:dyDescent="0.3"/>
    <row r="915" s="96" customFormat="1" x14ac:dyDescent="0.3"/>
    <row r="916" s="96" customFormat="1" x14ac:dyDescent="0.3"/>
    <row r="917" s="96" customFormat="1" x14ac:dyDescent="0.3"/>
    <row r="918" s="96" customFormat="1" x14ac:dyDescent="0.3"/>
    <row r="919" s="96" customFormat="1" x14ac:dyDescent="0.3"/>
    <row r="920" s="96" customFormat="1" x14ac:dyDescent="0.3"/>
    <row r="921" s="96" customFormat="1" x14ac:dyDescent="0.3"/>
    <row r="922" s="96" customFormat="1" x14ac:dyDescent="0.3"/>
    <row r="923" s="96" customFormat="1" x14ac:dyDescent="0.3"/>
    <row r="924" s="96" customFormat="1" x14ac:dyDescent="0.3"/>
    <row r="925" s="96" customFormat="1" x14ac:dyDescent="0.3"/>
    <row r="926" s="96" customFormat="1" x14ac:dyDescent="0.3"/>
    <row r="927" s="96" customFormat="1" x14ac:dyDescent="0.3"/>
    <row r="928" s="96" customFormat="1" x14ac:dyDescent="0.3"/>
    <row r="929" s="96" customFormat="1" x14ac:dyDescent="0.3"/>
    <row r="930" s="96" customFormat="1" x14ac:dyDescent="0.3"/>
    <row r="931" s="96" customFormat="1" x14ac:dyDescent="0.3"/>
    <row r="932" s="96" customFormat="1" x14ac:dyDescent="0.3"/>
    <row r="933" s="96" customFormat="1" x14ac:dyDescent="0.3"/>
    <row r="934" s="96" customFormat="1" x14ac:dyDescent="0.3"/>
    <row r="935" s="96" customFormat="1" x14ac:dyDescent="0.3"/>
    <row r="936" s="96" customFormat="1" x14ac:dyDescent="0.3"/>
    <row r="937" s="96" customFormat="1" x14ac:dyDescent="0.3"/>
    <row r="938" s="96" customFormat="1" x14ac:dyDescent="0.3"/>
    <row r="939" s="96" customFormat="1" x14ac:dyDescent="0.3"/>
    <row r="940" s="96" customFormat="1" x14ac:dyDescent="0.3"/>
    <row r="941" s="96" customFormat="1" x14ac:dyDescent="0.3"/>
    <row r="942" s="96" customFormat="1" x14ac:dyDescent="0.3"/>
    <row r="943" s="96" customFormat="1" x14ac:dyDescent="0.3"/>
    <row r="944" s="96" customFormat="1" x14ac:dyDescent="0.3"/>
    <row r="945" s="96" customFormat="1" x14ac:dyDescent="0.3"/>
    <row r="946" s="96" customFormat="1" x14ac:dyDescent="0.3"/>
    <row r="947" s="96" customFormat="1" x14ac:dyDescent="0.3"/>
    <row r="948" s="96" customFormat="1" x14ac:dyDescent="0.3"/>
    <row r="949" s="96" customFormat="1" x14ac:dyDescent="0.3"/>
    <row r="950" s="96" customFormat="1" x14ac:dyDescent="0.3"/>
    <row r="951" s="96" customFormat="1" x14ac:dyDescent="0.3"/>
    <row r="952" s="96" customFormat="1" x14ac:dyDescent="0.3"/>
    <row r="953" s="96" customFormat="1" x14ac:dyDescent="0.3"/>
    <row r="954" s="96" customFormat="1" x14ac:dyDescent="0.3"/>
    <row r="955" s="96" customFormat="1" x14ac:dyDescent="0.3"/>
    <row r="956" s="96" customFormat="1" x14ac:dyDescent="0.3"/>
    <row r="957" s="96" customFormat="1" x14ac:dyDescent="0.3"/>
    <row r="958" s="96" customFormat="1" x14ac:dyDescent="0.3"/>
    <row r="959" s="96" customFormat="1" x14ac:dyDescent="0.3"/>
    <row r="960" s="96" customFormat="1" x14ac:dyDescent="0.3"/>
    <row r="961" s="96" customFormat="1" x14ac:dyDescent="0.3"/>
    <row r="962" s="96" customFormat="1" x14ac:dyDescent="0.3"/>
    <row r="963" s="96" customFormat="1" x14ac:dyDescent="0.3"/>
    <row r="964" s="96" customFormat="1" x14ac:dyDescent="0.3"/>
    <row r="965" s="96" customFormat="1" x14ac:dyDescent="0.3"/>
    <row r="966" s="96" customFormat="1" x14ac:dyDescent="0.3"/>
    <row r="967" s="96" customFormat="1" x14ac:dyDescent="0.3"/>
    <row r="968" s="96" customFormat="1" x14ac:dyDescent="0.3"/>
    <row r="969" s="96" customFormat="1" x14ac:dyDescent="0.3"/>
    <row r="970" s="96" customFormat="1" x14ac:dyDescent="0.3"/>
    <row r="971" s="96" customFormat="1" x14ac:dyDescent="0.3"/>
    <row r="972" s="96" customFormat="1" x14ac:dyDescent="0.3"/>
    <row r="973" s="96" customFormat="1" x14ac:dyDescent="0.3"/>
    <row r="974" s="96" customFormat="1" x14ac:dyDescent="0.3"/>
    <row r="975" s="96" customFormat="1" x14ac:dyDescent="0.3"/>
    <row r="976" s="96" customFormat="1" x14ac:dyDescent="0.3"/>
    <row r="977" s="96" customFormat="1" x14ac:dyDescent="0.3"/>
    <row r="978" s="96" customFormat="1" x14ac:dyDescent="0.3"/>
    <row r="979" s="96" customFormat="1" ht="21.75" customHeight="1" x14ac:dyDescent="0.3"/>
    <row r="980" s="96" customFormat="1" x14ac:dyDescent="0.3"/>
    <row r="981" s="96" customFormat="1" x14ac:dyDescent="0.3"/>
    <row r="982" s="96" customFormat="1" x14ac:dyDescent="0.3"/>
    <row r="983" s="96" customFormat="1" x14ac:dyDescent="0.3"/>
    <row r="984" s="96" customFormat="1" x14ac:dyDescent="0.3"/>
    <row r="985" s="96" customFormat="1" x14ac:dyDescent="0.3"/>
    <row r="986" s="96" customFormat="1" x14ac:dyDescent="0.3"/>
    <row r="987" s="96" customFormat="1" x14ac:dyDescent="0.3"/>
    <row r="988" s="96" customFormat="1" x14ac:dyDescent="0.3"/>
    <row r="989" s="96" customFormat="1" x14ac:dyDescent="0.3"/>
    <row r="990" s="96" customFormat="1" x14ac:dyDescent="0.3"/>
    <row r="991" s="96" customFormat="1" x14ac:dyDescent="0.3"/>
    <row r="992" s="96" customFormat="1" x14ac:dyDescent="0.3"/>
    <row r="993" s="96" customFormat="1" x14ac:dyDescent="0.3"/>
    <row r="994" s="96" customFormat="1" x14ac:dyDescent="0.3"/>
    <row r="995" s="96" customFormat="1" x14ac:dyDescent="0.3"/>
    <row r="996" s="96" customFormat="1" x14ac:dyDescent="0.3"/>
    <row r="997" s="96" customFormat="1" x14ac:dyDescent="0.3"/>
    <row r="998" s="96" customFormat="1" x14ac:dyDescent="0.3"/>
    <row r="999" s="96" customFormat="1" x14ac:dyDescent="0.3"/>
    <row r="1000" s="96" customFormat="1" x14ac:dyDescent="0.3"/>
    <row r="1001" s="96" customFormat="1" x14ac:dyDescent="0.3"/>
  </sheetData>
  <mergeCells count="42">
    <mergeCell ref="A1:AB1"/>
    <mergeCell ref="A2:AB2"/>
    <mergeCell ref="A3:AB3"/>
    <mergeCell ref="A4:AB4"/>
    <mergeCell ref="D6:D8"/>
    <mergeCell ref="E6:E8"/>
    <mergeCell ref="F6:H6"/>
    <mergeCell ref="L6:L8"/>
    <mergeCell ref="M6:M8"/>
    <mergeCell ref="N6:U6"/>
    <mergeCell ref="V6:V8"/>
    <mergeCell ref="AA6:AB6"/>
    <mergeCell ref="I6:I8"/>
    <mergeCell ref="J6:J8"/>
    <mergeCell ref="K6:K8"/>
    <mergeCell ref="A6:A8"/>
    <mergeCell ref="AA7:AA8"/>
    <mergeCell ref="AB7:AB8"/>
    <mergeCell ref="AC7:AC8"/>
    <mergeCell ref="AD7:AD8"/>
    <mergeCell ref="AE7:AE8"/>
    <mergeCell ref="T7:U7"/>
    <mergeCell ref="W7:W8"/>
    <mergeCell ref="X7:X8"/>
    <mergeCell ref="Y7:Y8"/>
    <mergeCell ref="Z7:Z8"/>
    <mergeCell ref="AF7:AF8"/>
    <mergeCell ref="A332:B332"/>
    <mergeCell ref="A540:B540"/>
    <mergeCell ref="A562:B562"/>
    <mergeCell ref="A563:B563"/>
    <mergeCell ref="AA563:AB563"/>
    <mergeCell ref="A266:B266"/>
    <mergeCell ref="B6:B8"/>
    <mergeCell ref="C6:C8"/>
    <mergeCell ref="F7:F8"/>
    <mergeCell ref="AC6:AF6"/>
    <mergeCell ref="G7:G8"/>
    <mergeCell ref="H7:H8"/>
    <mergeCell ref="N7:O7"/>
    <mergeCell ref="P7:Q7"/>
    <mergeCell ref="R7:S7"/>
  </mergeCells>
  <conditionalFormatting sqref="L11:L13 L15:L85 L87:L90 L92:L96 L98:L149 L151:L167 L169:L197 L255:L293 L199:L253 L295:L331">
    <cfRule type="cellIs" dxfId="11" priority="12" operator="greaterThan">
      <formula>M11</formula>
    </cfRule>
  </conditionalFormatting>
  <conditionalFormatting sqref="M29:M265 M271:M331">
    <cfRule type="cellIs" dxfId="10" priority="11" operator="equal">
      <formula>9999</formula>
    </cfRule>
  </conditionalFormatting>
  <conditionalFormatting sqref="M269">
    <cfRule type="cellIs" dxfId="9" priority="10" operator="equal">
      <formula>9999</formula>
    </cfRule>
  </conditionalFormatting>
  <conditionalFormatting sqref="L14">
    <cfRule type="cellIs" dxfId="8" priority="9" operator="greaterThan">
      <formula>M14</formula>
    </cfRule>
  </conditionalFormatting>
  <conditionalFormatting sqref="L86">
    <cfRule type="cellIs" dxfId="7" priority="8" operator="greaterThan">
      <formula>M86</formula>
    </cfRule>
  </conditionalFormatting>
  <conditionalFormatting sqref="L91">
    <cfRule type="cellIs" dxfId="6" priority="7" operator="greaterThan">
      <formula>M91</formula>
    </cfRule>
  </conditionalFormatting>
  <conditionalFormatting sqref="L97">
    <cfRule type="cellIs" dxfId="5" priority="6" operator="greaterThan">
      <formula>M97</formula>
    </cfRule>
  </conditionalFormatting>
  <conditionalFormatting sqref="L150">
    <cfRule type="cellIs" dxfId="4" priority="5" operator="greaterThan">
      <formula>M150</formula>
    </cfRule>
  </conditionalFormatting>
  <conditionalFormatting sqref="L168">
    <cfRule type="cellIs" dxfId="3" priority="4" operator="greaterThan">
      <formula>M168</formula>
    </cfRule>
  </conditionalFormatting>
  <conditionalFormatting sqref="L198">
    <cfRule type="cellIs" dxfId="2" priority="3" operator="greaterThan">
      <formula>M198</formula>
    </cfRule>
  </conditionalFormatting>
  <conditionalFormatting sqref="L254">
    <cfRule type="cellIs" dxfId="1" priority="2" operator="greaterThan">
      <formula>M254</formula>
    </cfRule>
  </conditionalFormatting>
  <conditionalFormatting sqref="L294">
    <cfRule type="cellIs" dxfId="0" priority="1" operator="greaterThan">
      <formula>M294</formula>
    </cfRule>
  </conditionalFormatting>
  <pageMargins left="0.19685039370078741" right="0.19685039370078741" top="0.27559055118110237" bottom="0.19685039370078741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BreakPreview" zoomScaleNormal="100" zoomScaleSheetLayoutView="100" workbookViewId="0">
      <selection activeCell="B20" sqref="B20"/>
    </sheetView>
  </sheetViews>
  <sheetFormatPr defaultRowHeight="18.75" x14ac:dyDescent="0.3"/>
  <cols>
    <col min="1" max="1" width="23" style="2" bestFit="1" customWidth="1"/>
    <col min="2" max="2" width="11.83203125" style="2" customWidth="1"/>
    <col min="3" max="3" width="14.1640625" style="2" customWidth="1"/>
    <col min="4" max="4" width="11.83203125" style="2" customWidth="1"/>
    <col min="5" max="5" width="14.1640625" style="2" customWidth="1"/>
    <col min="6" max="6" width="10.83203125" style="2" customWidth="1"/>
    <col min="7" max="7" width="12.1640625" style="2" customWidth="1"/>
    <col min="8" max="8" width="10.83203125" style="2" customWidth="1"/>
    <col min="9" max="9" width="13.33203125" style="2" bestFit="1" customWidth="1"/>
    <col min="10" max="10" width="10" style="2" customWidth="1"/>
    <col min="11" max="11" width="13.33203125" style="2" bestFit="1" customWidth="1"/>
    <col min="12" max="12" width="10" style="2" customWidth="1"/>
    <col min="13" max="13" width="13.33203125" style="2" customWidth="1"/>
    <col min="14" max="14" width="19.6640625" style="2" customWidth="1"/>
    <col min="15" max="16384" width="9.33203125" style="2"/>
  </cols>
  <sheetData>
    <row r="1" spans="1:14" ht="21" x14ac:dyDescent="0.35">
      <c r="A1" s="407" t="s">
        <v>582</v>
      </c>
      <c r="B1" s="407"/>
      <c r="C1" s="407"/>
      <c r="D1" s="407"/>
      <c r="E1" s="408"/>
      <c r="F1" s="408"/>
      <c r="G1" s="408"/>
      <c r="H1" s="408"/>
      <c r="I1" s="408"/>
      <c r="J1" s="408"/>
      <c r="K1" s="408"/>
      <c r="L1" s="408"/>
      <c r="M1" s="408"/>
      <c r="N1" s="408"/>
    </row>
    <row r="2" spans="1:14" ht="21" x14ac:dyDescent="0.35">
      <c r="A2" s="407" t="s">
        <v>1</v>
      </c>
      <c r="B2" s="407"/>
      <c r="C2" s="407"/>
      <c r="D2" s="407"/>
      <c r="E2" s="408"/>
      <c r="F2" s="408"/>
      <c r="G2" s="408"/>
      <c r="H2" s="408"/>
      <c r="I2" s="408"/>
      <c r="J2" s="408"/>
      <c r="K2" s="408"/>
      <c r="L2" s="408"/>
      <c r="M2" s="408"/>
      <c r="N2" s="408"/>
    </row>
    <row r="3" spans="1:14" ht="21" x14ac:dyDescent="0.35">
      <c r="A3" s="407" t="s">
        <v>670</v>
      </c>
      <c r="B3" s="407"/>
      <c r="C3" s="407"/>
      <c r="D3" s="407"/>
      <c r="E3" s="408"/>
      <c r="F3" s="408"/>
      <c r="G3" s="408"/>
      <c r="H3" s="408"/>
      <c r="I3" s="408"/>
      <c r="J3" s="408"/>
      <c r="K3" s="408"/>
      <c r="L3" s="408"/>
      <c r="M3" s="408"/>
      <c r="N3" s="408"/>
    </row>
    <row r="4" spans="1:14" ht="21" x14ac:dyDescent="0.35">
      <c r="A4" s="407" t="s">
        <v>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21" x14ac:dyDescent="0.3">
      <c r="A5" s="89" t="s">
        <v>672</v>
      </c>
    </row>
    <row r="6" spans="1:14" ht="21" customHeight="1" x14ac:dyDescent="0.3">
      <c r="A6" s="409" t="s">
        <v>583</v>
      </c>
      <c r="B6" s="410" t="s">
        <v>584</v>
      </c>
      <c r="C6" s="410"/>
      <c r="D6" s="410"/>
      <c r="E6" s="410"/>
      <c r="F6" s="410" t="s">
        <v>585</v>
      </c>
      <c r="G6" s="410"/>
      <c r="H6" s="410"/>
      <c r="I6" s="410"/>
      <c r="J6" s="410"/>
      <c r="K6" s="410"/>
      <c r="L6" s="410"/>
      <c r="M6" s="410"/>
      <c r="N6" s="411" t="s">
        <v>586</v>
      </c>
    </row>
    <row r="7" spans="1:14" ht="18.75" customHeight="1" x14ac:dyDescent="0.3">
      <c r="A7" s="409"/>
      <c r="B7" s="410" t="s">
        <v>587</v>
      </c>
      <c r="C7" s="410"/>
      <c r="D7" s="410" t="s">
        <v>588</v>
      </c>
      <c r="E7" s="410"/>
      <c r="F7" s="410" t="s">
        <v>338</v>
      </c>
      <c r="G7" s="410"/>
      <c r="H7" s="410" t="s">
        <v>556</v>
      </c>
      <c r="I7" s="410"/>
      <c r="J7" s="410" t="s">
        <v>557</v>
      </c>
      <c r="K7" s="410"/>
      <c r="L7" s="410" t="s">
        <v>559</v>
      </c>
      <c r="M7" s="410"/>
      <c r="N7" s="411"/>
    </row>
    <row r="8" spans="1:14" ht="21" customHeight="1" x14ac:dyDescent="0.3">
      <c r="A8" s="409"/>
      <c r="B8" s="406" t="s">
        <v>589</v>
      </c>
      <c r="C8" s="406" t="s">
        <v>590</v>
      </c>
      <c r="D8" s="406" t="s">
        <v>589</v>
      </c>
      <c r="E8" s="406" t="s">
        <v>590</v>
      </c>
      <c r="F8" s="406" t="s">
        <v>589</v>
      </c>
      <c r="G8" s="406" t="s">
        <v>590</v>
      </c>
      <c r="H8" s="406" t="s">
        <v>589</v>
      </c>
      <c r="I8" s="406" t="s">
        <v>590</v>
      </c>
      <c r="J8" s="406" t="s">
        <v>589</v>
      </c>
      <c r="K8" s="406" t="s">
        <v>590</v>
      </c>
      <c r="L8" s="406" t="s">
        <v>589</v>
      </c>
      <c r="M8" s="406" t="s">
        <v>590</v>
      </c>
      <c r="N8" s="411"/>
    </row>
    <row r="9" spans="1:14" x14ac:dyDescent="0.3">
      <c r="A9" s="409"/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11"/>
    </row>
    <row r="10" spans="1:14" x14ac:dyDescent="0.3">
      <c r="A10" s="90" t="s">
        <v>591</v>
      </c>
      <c r="B10" s="91">
        <v>252</v>
      </c>
      <c r="C10" s="92">
        <f>[1]แผนปฏิบัติการจัดซื้อเวชภัณฑ์ยา!W266</f>
        <v>1010574.8300000003</v>
      </c>
      <c r="D10" s="91">
        <v>59</v>
      </c>
      <c r="E10" s="92">
        <f>[1]แผนปฏิบัติการจัดซื้อเวชภัณฑ์ยา!W332</f>
        <v>1422844.6</v>
      </c>
      <c r="F10" s="91">
        <v>206</v>
      </c>
      <c r="G10" s="92">
        <f>[1]แผนปฏิบัติการจัดซื้อเวชภัณฑ์ยา!W540</f>
        <v>229405.58000000002</v>
      </c>
      <c r="H10" s="91">
        <v>157</v>
      </c>
      <c r="I10" s="92">
        <v>1440716.35</v>
      </c>
      <c r="J10" s="91">
        <v>298</v>
      </c>
      <c r="K10" s="92">
        <f>[1]แผนปฏิบัติการจัดซื้อเวชภัณฑ์ยา!W841</f>
        <v>182736</v>
      </c>
      <c r="L10" s="91">
        <v>20</v>
      </c>
      <c r="M10" s="92">
        <f>[1]แผนปฏิบัติการจัดซื้อเวชภัณฑ์ยา!W863</f>
        <v>1926</v>
      </c>
      <c r="N10" s="93">
        <f>SUM(C10+E10+G10+I10+K10+M10)</f>
        <v>4288203.3600000013</v>
      </c>
    </row>
    <row r="11" spans="1:14" x14ac:dyDescent="0.3">
      <c r="A11" s="90" t="s">
        <v>592</v>
      </c>
      <c r="B11" s="91">
        <v>252</v>
      </c>
      <c r="C11" s="92">
        <f>[1]แผนปฏิบัติการจัดซื้อเวชภัณฑ์ยา!X266</f>
        <v>876023.84</v>
      </c>
      <c r="D11" s="91">
        <v>59</v>
      </c>
      <c r="E11" s="92">
        <f>[1]แผนปฏิบัติการจัดซื้อเวชภัณฑ์ยา!X332</f>
        <v>1392220.55</v>
      </c>
      <c r="F11" s="91">
        <v>206</v>
      </c>
      <c r="G11" s="92">
        <f>[1]แผนปฏิบัติการจัดซื้อเวชภัณฑ์ยา!X540</f>
        <v>115317.37999999999</v>
      </c>
      <c r="H11" s="91">
        <v>157</v>
      </c>
      <c r="I11" s="92">
        <v>1371543.6</v>
      </c>
      <c r="J11" s="91">
        <v>298</v>
      </c>
      <c r="K11" s="92">
        <f>[1]แผนปฏิบัติการจัดซื้อเวชภัณฑ์ยา!X841</f>
        <v>297388</v>
      </c>
      <c r="L11" s="91">
        <v>20</v>
      </c>
      <c r="M11" s="92">
        <f>[1]แผนปฏิบัติการจัดซื้อเวชภัณฑ์ยา!X863</f>
        <v>2500</v>
      </c>
      <c r="N11" s="93">
        <f>SUM(C11+E11+G11+I11+K11+M11)</f>
        <v>4054993.37</v>
      </c>
    </row>
    <row r="12" spans="1:14" x14ac:dyDescent="0.3">
      <c r="A12" s="90" t="s">
        <v>593</v>
      </c>
      <c r="B12" s="91">
        <v>252</v>
      </c>
      <c r="C12" s="92">
        <f>[1]แผนปฏิบัติการจัดซื้อเวชภัณฑ์ยา!Y266</f>
        <v>1035445.8800000004</v>
      </c>
      <c r="D12" s="91">
        <v>59</v>
      </c>
      <c r="E12" s="92">
        <f>[1]แผนปฏิบัติการจัดซื้อเวชภัณฑ์ยา!Y332</f>
        <v>1534510.6</v>
      </c>
      <c r="F12" s="91">
        <v>206</v>
      </c>
      <c r="G12" s="92">
        <f>[1]แผนปฏิบัติการจัดซื้อเวชภัณฑ์ยา!Y540</f>
        <v>225824.8</v>
      </c>
      <c r="H12" s="91">
        <v>157</v>
      </c>
      <c r="I12" s="92">
        <v>1373344.95</v>
      </c>
      <c r="J12" s="91">
        <v>298</v>
      </c>
      <c r="K12" s="92">
        <f>[1]แผนปฏิบัติการจัดซื้อเวชภัณฑ์ยา!Y841</f>
        <v>264419</v>
      </c>
      <c r="L12" s="91">
        <v>20</v>
      </c>
      <c r="M12" s="92">
        <f>[1]แผนปฏิบัติการจัดซื้อเวชภัณฑ์ยา!Y863</f>
        <v>2250</v>
      </c>
      <c r="N12" s="93">
        <f>SUM(C12+E12+G12+I12+K12+M12)</f>
        <v>4435795.2300000004</v>
      </c>
    </row>
    <row r="13" spans="1:14" x14ac:dyDescent="0.3">
      <c r="A13" s="90" t="s">
        <v>594</v>
      </c>
      <c r="B13" s="91">
        <v>252</v>
      </c>
      <c r="C13" s="92">
        <f>[1]แผนปฏิบัติการจัดซื้อเวชภัณฑ์ยา!Z266</f>
        <v>812810.6399999999</v>
      </c>
      <c r="D13" s="91">
        <v>59</v>
      </c>
      <c r="E13" s="92">
        <f>[1]แผนปฏิบัติการจัดซื้อเวชภัณฑ์ยา!Z332</f>
        <v>1439825.17</v>
      </c>
      <c r="F13" s="91">
        <v>206</v>
      </c>
      <c r="G13" s="92">
        <f>[1]แผนปฏิบัติการจัดซื้อเวชภัณฑ์ยา!Z540</f>
        <v>52251.880000000005</v>
      </c>
      <c r="H13" s="91">
        <v>157</v>
      </c>
      <c r="I13" s="92">
        <v>1063500.75</v>
      </c>
      <c r="J13" s="91">
        <v>298</v>
      </c>
      <c r="K13" s="92">
        <f>[1]แผนปฏิบัติการจัดซื้อเวชภัณฑ์ยา!Z841</f>
        <v>107272</v>
      </c>
      <c r="L13" s="91">
        <v>20</v>
      </c>
      <c r="M13" s="92">
        <f>[1]แผนปฏิบัติการจัดซื้อเวชภัณฑ์ยา!Z863</f>
        <v>27750</v>
      </c>
      <c r="N13" s="93">
        <f>SUM(C13+E13+G13+I13+K13+M13)</f>
        <v>3503410.4399999995</v>
      </c>
    </row>
    <row r="14" spans="1:14" x14ac:dyDescent="0.3">
      <c r="A14" s="94" t="s">
        <v>581</v>
      </c>
      <c r="B14" s="91">
        <v>252</v>
      </c>
      <c r="C14" s="92">
        <f>SUM(C10:C13)</f>
        <v>3734855.1900000004</v>
      </c>
      <c r="D14" s="91">
        <v>59</v>
      </c>
      <c r="E14" s="92">
        <f>SUM(E10:E13)</f>
        <v>5789400.9199999999</v>
      </c>
      <c r="F14" s="91">
        <v>206</v>
      </c>
      <c r="G14" s="92">
        <f>SUM(G10:G13)</f>
        <v>622799.64</v>
      </c>
      <c r="H14" s="91">
        <v>157</v>
      </c>
      <c r="I14" s="92">
        <f>SUM(I10:I13)</f>
        <v>5249105.6500000004</v>
      </c>
      <c r="J14" s="91">
        <v>298</v>
      </c>
      <c r="K14" s="92">
        <f>SUM(K10:K13)</f>
        <v>851815</v>
      </c>
      <c r="L14" s="91">
        <v>20</v>
      </c>
      <c r="M14" s="92">
        <f>SUM(M10:M13)</f>
        <v>34426</v>
      </c>
      <c r="N14" s="93">
        <f>SUM(C14+E14+G14+I14+K14+M14)</f>
        <v>16282402.4</v>
      </c>
    </row>
  </sheetData>
  <mergeCells count="26">
    <mergeCell ref="A1:N1"/>
    <mergeCell ref="A2:N2"/>
    <mergeCell ref="A3:N3"/>
    <mergeCell ref="A4:N4"/>
    <mergeCell ref="A6:A9"/>
    <mergeCell ref="B6:E6"/>
    <mergeCell ref="F6:M6"/>
    <mergeCell ref="N6:N9"/>
    <mergeCell ref="B7:C7"/>
    <mergeCell ref="D7:E7"/>
    <mergeCell ref="F7:G7"/>
    <mergeCell ref="H7:I7"/>
    <mergeCell ref="J7:K7"/>
    <mergeCell ref="L7:M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</mergeCells>
  <printOptions horizontalCentered="1"/>
  <pageMargins left="0.19685039370078741" right="0.19685039370078741" top="0.59055118110236227" bottom="0.39370078740157483" header="0.31496062992125984" footer="0.31496062992125984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opLeftCell="A79" zoomScale="110" zoomScaleNormal="110" zoomScaleSheetLayoutView="100" workbookViewId="0">
      <selection activeCell="J42" sqref="J42"/>
    </sheetView>
  </sheetViews>
  <sheetFormatPr defaultRowHeight="18.75" x14ac:dyDescent="0.3"/>
  <cols>
    <col min="1" max="1" width="7.5" style="348" bestFit="1" customWidth="1"/>
    <col min="2" max="2" width="61.5" style="46" customWidth="1"/>
    <col min="3" max="3" width="10.5" style="46" bestFit="1" customWidth="1"/>
    <col min="4" max="4" width="12.33203125" style="46" customWidth="1"/>
    <col min="5" max="5" width="9.33203125" style="46" customWidth="1"/>
    <col min="6" max="6" width="10" style="46" bestFit="1" customWidth="1"/>
    <col min="7" max="7" width="9.6640625" style="46" customWidth="1"/>
    <col min="8" max="8" width="8.5" style="46" customWidth="1"/>
    <col min="9" max="9" width="9.1640625" style="46" customWidth="1"/>
    <col min="10" max="10" width="17" style="46" customWidth="1"/>
    <col min="11" max="11" width="29.83203125" style="349" customWidth="1"/>
    <col min="12" max="12" width="13" style="46" bestFit="1" customWidth="1"/>
    <col min="13" max="16384" width="9.33203125" style="46"/>
  </cols>
  <sheetData>
    <row r="1" spans="1:12" ht="21" x14ac:dyDescent="0.35">
      <c r="A1" s="412" t="s">
        <v>595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2" ht="21" x14ac:dyDescent="0.35">
      <c r="A2" s="412" t="s">
        <v>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</row>
    <row r="3" spans="1:12" ht="21" x14ac:dyDescent="0.35">
      <c r="A3" s="412" t="s">
        <v>670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</row>
    <row r="4" spans="1:12" ht="21" x14ac:dyDescent="0.35">
      <c r="A4" s="412" t="s">
        <v>2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</row>
    <row r="5" spans="1:12" x14ac:dyDescent="0.3">
      <c r="A5" s="413" t="s">
        <v>3</v>
      </c>
      <c r="B5" s="416" t="s">
        <v>4</v>
      </c>
      <c r="C5" s="419" t="s">
        <v>596</v>
      </c>
      <c r="D5" s="326"/>
      <c r="E5" s="419" t="s">
        <v>597</v>
      </c>
      <c r="F5" s="419" t="s">
        <v>598</v>
      </c>
      <c r="G5" s="422" t="s">
        <v>599</v>
      </c>
      <c r="H5" s="423"/>
      <c r="I5" s="423"/>
      <c r="J5" s="416" t="s">
        <v>19</v>
      </c>
      <c r="K5" s="424" t="s">
        <v>600</v>
      </c>
    </row>
    <row r="6" spans="1:12" ht="18.75" customHeight="1" x14ac:dyDescent="0.3">
      <c r="A6" s="414"/>
      <c r="B6" s="417"/>
      <c r="C6" s="420"/>
      <c r="D6" s="327"/>
      <c r="E6" s="420"/>
      <c r="F6" s="420"/>
      <c r="G6" s="419" t="s">
        <v>601</v>
      </c>
      <c r="H6" s="419" t="s">
        <v>602</v>
      </c>
      <c r="I6" s="419" t="s">
        <v>603</v>
      </c>
      <c r="J6" s="417"/>
      <c r="K6" s="424"/>
    </row>
    <row r="7" spans="1:12" x14ac:dyDescent="0.3">
      <c r="A7" s="414"/>
      <c r="B7" s="417"/>
      <c r="C7" s="420"/>
      <c r="D7" s="327"/>
      <c r="E7" s="420"/>
      <c r="F7" s="420"/>
      <c r="G7" s="420"/>
      <c r="H7" s="420"/>
      <c r="I7" s="420"/>
      <c r="J7" s="417"/>
      <c r="K7" s="424"/>
    </row>
    <row r="8" spans="1:12" x14ac:dyDescent="0.3">
      <c r="A8" s="414"/>
      <c r="B8" s="417"/>
      <c r="C8" s="420"/>
      <c r="D8" s="327"/>
      <c r="E8" s="420"/>
      <c r="F8" s="420"/>
      <c r="G8" s="420"/>
      <c r="H8" s="420"/>
      <c r="I8" s="420"/>
      <c r="J8" s="417"/>
      <c r="K8" s="424"/>
    </row>
    <row r="9" spans="1:12" x14ac:dyDescent="0.3">
      <c r="A9" s="415"/>
      <c r="B9" s="418"/>
      <c r="C9" s="421"/>
      <c r="D9" s="328"/>
      <c r="E9" s="421"/>
      <c r="F9" s="421"/>
      <c r="G9" s="421"/>
      <c r="H9" s="421"/>
      <c r="I9" s="421"/>
      <c r="J9" s="418"/>
      <c r="K9" s="424"/>
    </row>
    <row r="10" spans="1:12" x14ac:dyDescent="0.3">
      <c r="A10" s="331"/>
      <c r="B10" s="47" t="s">
        <v>604</v>
      </c>
      <c r="C10" s="328"/>
      <c r="D10" s="328"/>
      <c r="E10" s="328"/>
      <c r="F10" s="328"/>
      <c r="G10" s="328"/>
      <c r="H10" s="328"/>
      <c r="I10" s="328"/>
      <c r="J10" s="332"/>
      <c r="K10" s="333"/>
    </row>
    <row r="11" spans="1:12" x14ac:dyDescent="0.3">
      <c r="A11" s="249">
        <v>1</v>
      </c>
      <c r="B11" s="293" t="s">
        <v>797</v>
      </c>
      <c r="C11" s="250">
        <v>1</v>
      </c>
      <c r="D11" s="251">
        <v>48150</v>
      </c>
      <c r="E11" s="252"/>
      <c r="F11" s="249">
        <v>2562</v>
      </c>
      <c r="G11" s="253"/>
      <c r="H11" s="253"/>
      <c r="I11" s="253"/>
      <c r="J11" s="251">
        <f>D11*C11</f>
        <v>48150</v>
      </c>
      <c r="K11" s="254" t="s">
        <v>840</v>
      </c>
      <c r="L11" s="52"/>
    </row>
    <row r="12" spans="1:12" x14ac:dyDescent="0.3">
      <c r="A12" s="48">
        <v>2</v>
      </c>
      <c r="B12" s="88" t="s">
        <v>798</v>
      </c>
      <c r="C12" s="53">
        <v>1</v>
      </c>
      <c r="D12" s="54">
        <v>15000</v>
      </c>
      <c r="E12" s="49"/>
      <c r="F12" s="48">
        <v>2562</v>
      </c>
      <c r="G12" s="50"/>
      <c r="H12" s="50"/>
      <c r="I12" s="50"/>
      <c r="J12" s="51">
        <f t="shared" ref="J12:J31" si="0">D12*C12</f>
        <v>15000</v>
      </c>
      <c r="K12" s="28" t="s">
        <v>840</v>
      </c>
      <c r="L12" s="52"/>
    </row>
    <row r="13" spans="1:12" x14ac:dyDescent="0.3">
      <c r="A13" s="48">
        <v>3</v>
      </c>
      <c r="B13" s="88" t="s">
        <v>850</v>
      </c>
      <c r="C13" s="53">
        <v>1</v>
      </c>
      <c r="D13" s="54">
        <v>9900</v>
      </c>
      <c r="E13" s="49"/>
      <c r="F13" s="48">
        <v>2562</v>
      </c>
      <c r="G13" s="50"/>
      <c r="H13" s="50"/>
      <c r="I13" s="50"/>
      <c r="J13" s="51">
        <f t="shared" si="0"/>
        <v>9900</v>
      </c>
      <c r="K13" s="28" t="s">
        <v>840</v>
      </c>
      <c r="L13" s="52"/>
    </row>
    <row r="14" spans="1:12" x14ac:dyDescent="0.3">
      <c r="A14" s="249">
        <v>4</v>
      </c>
      <c r="B14" s="293" t="s">
        <v>799</v>
      </c>
      <c r="C14" s="339">
        <v>4</v>
      </c>
      <c r="D14" s="255">
        <v>19000</v>
      </c>
      <c r="E14" s="252"/>
      <c r="F14" s="249">
        <v>2562</v>
      </c>
      <c r="G14" s="253"/>
      <c r="H14" s="253"/>
      <c r="I14" s="253"/>
      <c r="J14" s="251">
        <f t="shared" si="0"/>
        <v>76000</v>
      </c>
      <c r="K14" s="254" t="s">
        <v>848</v>
      </c>
      <c r="L14" s="52"/>
    </row>
    <row r="15" spans="1:12" x14ac:dyDescent="0.3">
      <c r="A15" s="249">
        <v>5</v>
      </c>
      <c r="B15" s="293" t="s">
        <v>800</v>
      </c>
      <c r="C15" s="339">
        <v>1</v>
      </c>
      <c r="D15" s="255">
        <v>50000</v>
      </c>
      <c r="E15" s="252"/>
      <c r="F15" s="249">
        <v>2562</v>
      </c>
      <c r="G15" s="253"/>
      <c r="H15" s="253"/>
      <c r="I15" s="253"/>
      <c r="J15" s="251">
        <f t="shared" si="0"/>
        <v>50000</v>
      </c>
      <c r="K15" s="254" t="s">
        <v>848</v>
      </c>
      <c r="L15" s="52"/>
    </row>
    <row r="16" spans="1:12" x14ac:dyDescent="0.3">
      <c r="A16" s="48">
        <v>6</v>
      </c>
      <c r="B16" s="88" t="s">
        <v>801</v>
      </c>
      <c r="C16" s="340">
        <v>1</v>
      </c>
      <c r="D16" s="54">
        <v>28400</v>
      </c>
      <c r="E16" s="49"/>
      <c r="F16" s="48">
        <v>2562</v>
      </c>
      <c r="G16" s="50"/>
      <c r="H16" s="50"/>
      <c r="I16" s="50"/>
      <c r="J16" s="51">
        <f t="shared" si="0"/>
        <v>28400</v>
      </c>
      <c r="K16" s="28" t="s">
        <v>848</v>
      </c>
      <c r="L16" s="52"/>
    </row>
    <row r="17" spans="1:12" x14ac:dyDescent="0.3">
      <c r="A17" s="48">
        <v>7</v>
      </c>
      <c r="B17" s="88" t="s">
        <v>802</v>
      </c>
      <c r="C17" s="340">
        <v>4</v>
      </c>
      <c r="D17" s="54">
        <v>6000</v>
      </c>
      <c r="E17" s="49"/>
      <c r="F17" s="48">
        <v>2562</v>
      </c>
      <c r="G17" s="50"/>
      <c r="H17" s="50"/>
      <c r="I17" s="50"/>
      <c r="J17" s="51">
        <f t="shared" si="0"/>
        <v>24000</v>
      </c>
      <c r="K17" s="28" t="s">
        <v>848</v>
      </c>
      <c r="L17" s="52"/>
    </row>
    <row r="18" spans="1:12" x14ac:dyDescent="0.3">
      <c r="A18" s="48">
        <v>8</v>
      </c>
      <c r="B18" s="88" t="s">
        <v>803</v>
      </c>
      <c r="C18" s="340">
        <v>4</v>
      </c>
      <c r="D18" s="54">
        <v>7000</v>
      </c>
      <c r="E18" s="49"/>
      <c r="F18" s="48">
        <v>2562</v>
      </c>
      <c r="G18" s="50"/>
      <c r="H18" s="50"/>
      <c r="I18" s="50"/>
      <c r="J18" s="51">
        <f t="shared" si="0"/>
        <v>28000</v>
      </c>
      <c r="K18" s="28" t="s">
        <v>848</v>
      </c>
      <c r="L18" s="52"/>
    </row>
    <row r="19" spans="1:12" x14ac:dyDescent="0.3">
      <c r="A19" s="48">
        <v>9</v>
      </c>
      <c r="B19" s="341" t="s">
        <v>804</v>
      </c>
      <c r="C19" s="340">
        <v>1</v>
      </c>
      <c r="D19" s="54">
        <v>3400</v>
      </c>
      <c r="E19" s="49"/>
      <c r="F19" s="48">
        <v>2562</v>
      </c>
      <c r="G19" s="50"/>
      <c r="H19" s="50"/>
      <c r="I19" s="50"/>
      <c r="J19" s="51">
        <f t="shared" si="0"/>
        <v>3400</v>
      </c>
      <c r="K19" s="28" t="s">
        <v>848</v>
      </c>
      <c r="L19" s="52"/>
    </row>
    <row r="20" spans="1:12" x14ac:dyDescent="0.3">
      <c r="A20" s="48">
        <v>10</v>
      </c>
      <c r="B20" s="341" t="s">
        <v>805</v>
      </c>
      <c r="C20" s="340">
        <v>1</v>
      </c>
      <c r="D20" s="54">
        <v>4200</v>
      </c>
      <c r="E20" s="49"/>
      <c r="F20" s="48">
        <v>2562</v>
      </c>
      <c r="G20" s="50"/>
      <c r="H20" s="50"/>
      <c r="I20" s="50"/>
      <c r="J20" s="51">
        <f t="shared" si="0"/>
        <v>4200</v>
      </c>
      <c r="K20" s="28" t="s">
        <v>848</v>
      </c>
      <c r="L20" s="52"/>
    </row>
    <row r="21" spans="1:12" x14ac:dyDescent="0.3">
      <c r="A21" s="48">
        <v>11</v>
      </c>
      <c r="B21" s="88" t="s">
        <v>806</v>
      </c>
      <c r="C21" s="340">
        <v>1</v>
      </c>
      <c r="D21" s="239">
        <v>35000</v>
      </c>
      <c r="E21" s="237"/>
      <c r="F21" s="48">
        <v>2562</v>
      </c>
      <c r="G21" s="238"/>
      <c r="H21" s="238"/>
      <c r="I21" s="238"/>
      <c r="J21" s="51">
        <f t="shared" si="0"/>
        <v>35000</v>
      </c>
      <c r="K21" s="28" t="s">
        <v>848</v>
      </c>
      <c r="L21" s="52"/>
    </row>
    <row r="22" spans="1:12" x14ac:dyDescent="0.3">
      <c r="A22" s="48">
        <v>12</v>
      </c>
      <c r="B22" s="88" t="s">
        <v>807</v>
      </c>
      <c r="C22" s="235">
        <v>1</v>
      </c>
      <c r="D22" s="239">
        <v>3100</v>
      </c>
      <c r="E22" s="237"/>
      <c r="F22" s="48">
        <v>2562</v>
      </c>
      <c r="G22" s="238"/>
      <c r="H22" s="238"/>
      <c r="I22" s="238"/>
      <c r="J22" s="51">
        <f t="shared" si="0"/>
        <v>3100</v>
      </c>
      <c r="K22" s="38" t="s">
        <v>847</v>
      </c>
      <c r="L22" s="52"/>
    </row>
    <row r="23" spans="1:12" s="266" customFormat="1" ht="18.75" customHeight="1" x14ac:dyDescent="0.3">
      <c r="A23" s="249">
        <v>13</v>
      </c>
      <c r="B23" s="293" t="s">
        <v>808</v>
      </c>
      <c r="C23" s="256">
        <v>1</v>
      </c>
      <c r="D23" s="255">
        <v>120000</v>
      </c>
      <c r="E23" s="252"/>
      <c r="F23" s="249">
        <v>2562</v>
      </c>
      <c r="G23" s="253"/>
      <c r="H23" s="253"/>
      <c r="I23" s="253"/>
      <c r="J23" s="251">
        <f t="shared" si="0"/>
        <v>120000</v>
      </c>
      <c r="K23" s="254" t="s">
        <v>847</v>
      </c>
      <c r="L23" s="257"/>
    </row>
    <row r="24" spans="1:12" x14ac:dyDescent="0.3">
      <c r="A24" s="48">
        <v>14</v>
      </c>
      <c r="B24" s="234" t="s">
        <v>809</v>
      </c>
      <c r="C24" s="340">
        <v>1</v>
      </c>
      <c r="D24" s="239">
        <v>3500</v>
      </c>
      <c r="E24" s="237"/>
      <c r="F24" s="48">
        <v>2562</v>
      </c>
      <c r="G24" s="238"/>
      <c r="H24" s="238"/>
      <c r="I24" s="238"/>
      <c r="J24" s="51">
        <f t="shared" si="0"/>
        <v>3500</v>
      </c>
      <c r="K24" s="38" t="s">
        <v>620</v>
      </c>
      <c r="L24" s="52"/>
    </row>
    <row r="25" spans="1:12" x14ac:dyDescent="0.3">
      <c r="A25" s="48">
        <v>15</v>
      </c>
      <c r="B25" s="88" t="s">
        <v>810</v>
      </c>
      <c r="C25" s="340">
        <v>2</v>
      </c>
      <c r="D25" s="239">
        <v>4000</v>
      </c>
      <c r="E25" s="237"/>
      <c r="F25" s="48">
        <v>2562</v>
      </c>
      <c r="G25" s="238"/>
      <c r="H25" s="238"/>
      <c r="I25" s="238"/>
      <c r="J25" s="51">
        <f t="shared" si="0"/>
        <v>8000</v>
      </c>
      <c r="K25" s="38" t="s">
        <v>620</v>
      </c>
      <c r="L25" s="52"/>
    </row>
    <row r="26" spans="1:12" x14ac:dyDescent="0.3">
      <c r="A26" s="48">
        <v>16</v>
      </c>
      <c r="B26" s="88" t="s">
        <v>811</v>
      </c>
      <c r="C26" s="340">
        <v>1</v>
      </c>
      <c r="D26" s="239">
        <v>5900</v>
      </c>
      <c r="E26" s="237"/>
      <c r="F26" s="48">
        <v>2562</v>
      </c>
      <c r="G26" s="238"/>
      <c r="H26" s="238"/>
      <c r="I26" s="238"/>
      <c r="J26" s="51">
        <f t="shared" si="0"/>
        <v>5900</v>
      </c>
      <c r="K26" s="38" t="s">
        <v>620</v>
      </c>
      <c r="L26" s="52"/>
    </row>
    <row r="27" spans="1:12" s="266" customFormat="1" x14ac:dyDescent="0.3">
      <c r="A27" s="249">
        <v>17</v>
      </c>
      <c r="B27" s="293" t="s">
        <v>812</v>
      </c>
      <c r="C27" s="339">
        <v>1</v>
      </c>
      <c r="D27" s="258">
        <v>6900</v>
      </c>
      <c r="E27" s="259"/>
      <c r="F27" s="249">
        <v>2562</v>
      </c>
      <c r="G27" s="260"/>
      <c r="H27" s="260"/>
      <c r="I27" s="260"/>
      <c r="J27" s="251">
        <f t="shared" si="0"/>
        <v>6900</v>
      </c>
      <c r="K27" s="261" t="s">
        <v>843</v>
      </c>
      <c r="L27" s="257"/>
    </row>
    <row r="28" spans="1:12" s="266" customFormat="1" x14ac:dyDescent="0.3">
      <c r="A28" s="249">
        <v>18</v>
      </c>
      <c r="B28" s="293" t="s">
        <v>814</v>
      </c>
      <c r="C28" s="339">
        <v>1</v>
      </c>
      <c r="D28" s="258">
        <v>70000</v>
      </c>
      <c r="E28" s="259"/>
      <c r="F28" s="249">
        <v>2562</v>
      </c>
      <c r="G28" s="260"/>
      <c r="H28" s="260"/>
      <c r="I28" s="260"/>
      <c r="J28" s="251">
        <f t="shared" si="0"/>
        <v>70000</v>
      </c>
      <c r="K28" s="261" t="s">
        <v>843</v>
      </c>
      <c r="L28" s="257"/>
    </row>
    <row r="29" spans="1:12" s="266" customFormat="1" x14ac:dyDescent="0.3">
      <c r="A29" s="249">
        <v>19</v>
      </c>
      <c r="B29" s="293" t="s">
        <v>813</v>
      </c>
      <c r="C29" s="339">
        <v>1</v>
      </c>
      <c r="D29" s="262">
        <v>2000</v>
      </c>
      <c r="E29" s="259"/>
      <c r="F29" s="249">
        <v>2562</v>
      </c>
      <c r="G29" s="260"/>
      <c r="H29" s="260"/>
      <c r="I29" s="260"/>
      <c r="J29" s="251">
        <f t="shared" si="0"/>
        <v>2000</v>
      </c>
      <c r="K29" s="261" t="s">
        <v>843</v>
      </c>
      <c r="L29" s="257"/>
    </row>
    <row r="30" spans="1:12" x14ac:dyDescent="0.3">
      <c r="A30" s="48">
        <v>20</v>
      </c>
      <c r="B30" s="88" t="s">
        <v>845</v>
      </c>
      <c r="C30" s="340">
        <v>1</v>
      </c>
      <c r="D30" s="236">
        <v>300</v>
      </c>
      <c r="E30" s="237"/>
      <c r="F30" s="48">
        <v>2562</v>
      </c>
      <c r="G30" s="238"/>
      <c r="H30" s="238"/>
      <c r="I30" s="238"/>
      <c r="J30" s="51">
        <f t="shared" si="0"/>
        <v>300</v>
      </c>
      <c r="K30" s="38" t="s">
        <v>843</v>
      </c>
      <c r="L30" s="52"/>
    </row>
    <row r="31" spans="1:12" x14ac:dyDescent="0.3">
      <c r="A31" s="48">
        <v>21</v>
      </c>
      <c r="B31" s="88" t="s">
        <v>846</v>
      </c>
      <c r="C31" s="340">
        <v>1</v>
      </c>
      <c r="D31" s="41">
        <v>600</v>
      </c>
      <c r="E31" s="49"/>
      <c r="F31" s="48">
        <v>2562</v>
      </c>
      <c r="G31" s="50"/>
      <c r="H31" s="50"/>
      <c r="I31" s="50"/>
      <c r="J31" s="51">
        <f t="shared" si="0"/>
        <v>600</v>
      </c>
      <c r="K31" s="28" t="s">
        <v>843</v>
      </c>
      <c r="L31" s="52"/>
    </row>
    <row r="32" spans="1:12" ht="19.5" thickBot="1" x14ac:dyDescent="0.35">
      <c r="A32" s="56"/>
      <c r="B32" s="57" t="s">
        <v>606</v>
      </c>
      <c r="C32" s="58"/>
      <c r="D32" s="58"/>
      <c r="E32" s="59"/>
      <c r="F32" s="56"/>
      <c r="G32" s="60"/>
      <c r="H32" s="60"/>
      <c r="I32" s="60"/>
      <c r="J32" s="61">
        <f>SUM(J11:J31)</f>
        <v>542350</v>
      </c>
      <c r="K32" s="62"/>
      <c r="L32" s="31"/>
    </row>
    <row r="33" spans="1:12" x14ac:dyDescent="0.3">
      <c r="A33" s="63"/>
      <c r="B33" s="47" t="s">
        <v>607</v>
      </c>
      <c r="C33" s="64"/>
      <c r="D33" s="64"/>
      <c r="E33" s="329"/>
      <c r="F33" s="63"/>
      <c r="G33" s="65"/>
      <c r="H33" s="65"/>
      <c r="I33" s="65"/>
      <c r="J33" s="66"/>
      <c r="K33" s="67"/>
    </row>
    <row r="34" spans="1:12" x14ac:dyDescent="0.3">
      <c r="A34" s="44">
        <v>1</v>
      </c>
      <c r="B34" s="36" t="s">
        <v>608</v>
      </c>
      <c r="C34" s="44">
        <v>1</v>
      </c>
      <c r="D34" s="44">
        <v>8000</v>
      </c>
      <c r="E34" s="68"/>
      <c r="F34" s="44">
        <v>2562</v>
      </c>
      <c r="G34" s="69"/>
      <c r="H34" s="69"/>
      <c r="I34" s="69"/>
      <c r="J34" s="51">
        <f>D34*C34</f>
        <v>8000</v>
      </c>
      <c r="K34" s="39" t="s">
        <v>616</v>
      </c>
    </row>
    <row r="35" spans="1:12" s="266" customFormat="1" x14ac:dyDescent="0.3">
      <c r="A35" s="254">
        <v>2</v>
      </c>
      <c r="B35" s="263" t="s">
        <v>817</v>
      </c>
      <c r="C35" s="250">
        <v>2</v>
      </c>
      <c r="D35" s="249">
        <v>2800</v>
      </c>
      <c r="E35" s="252"/>
      <c r="F35" s="249">
        <v>2562</v>
      </c>
      <c r="G35" s="264"/>
      <c r="H35" s="264"/>
      <c r="I35" s="264"/>
      <c r="J35" s="251">
        <f t="shared" ref="J35:J37" si="1">D35*C35</f>
        <v>5600</v>
      </c>
      <c r="K35" s="265" t="s">
        <v>822</v>
      </c>
    </row>
    <row r="36" spans="1:12" x14ac:dyDescent="0.3">
      <c r="A36" s="44">
        <v>3</v>
      </c>
      <c r="B36" s="247" t="s">
        <v>852</v>
      </c>
      <c r="C36" s="42">
        <v>12</v>
      </c>
      <c r="D36" s="48">
        <v>5300</v>
      </c>
      <c r="E36" s="49"/>
      <c r="F36" s="48">
        <v>2562</v>
      </c>
      <c r="G36" s="69"/>
      <c r="H36" s="69"/>
      <c r="I36" s="69"/>
      <c r="J36" s="51">
        <f t="shared" si="1"/>
        <v>63600</v>
      </c>
      <c r="K36" s="28" t="s">
        <v>851</v>
      </c>
    </row>
    <row r="37" spans="1:12" s="275" customFormat="1" x14ac:dyDescent="0.3">
      <c r="A37" s="267">
        <v>4</v>
      </c>
      <c r="B37" s="347" t="s">
        <v>818</v>
      </c>
      <c r="C37" s="281">
        <v>1</v>
      </c>
      <c r="D37" s="272">
        <v>4500</v>
      </c>
      <c r="E37" s="279"/>
      <c r="F37" s="272">
        <v>2562</v>
      </c>
      <c r="G37" s="280"/>
      <c r="H37" s="280"/>
      <c r="I37" s="280"/>
      <c r="J37" s="274">
        <f t="shared" si="1"/>
        <v>4500</v>
      </c>
      <c r="K37" s="267" t="s">
        <v>823</v>
      </c>
    </row>
    <row r="38" spans="1:12" s="275" customFormat="1" x14ac:dyDescent="0.3">
      <c r="A38" s="267">
        <v>5</v>
      </c>
      <c r="B38" s="268" t="s">
        <v>820</v>
      </c>
      <c r="C38" s="269">
        <v>2</v>
      </c>
      <c r="D38" s="270">
        <v>47000</v>
      </c>
      <c r="E38" s="271"/>
      <c r="F38" s="272">
        <v>2562</v>
      </c>
      <c r="G38" s="273"/>
      <c r="H38" s="273"/>
      <c r="I38" s="273"/>
      <c r="J38" s="274">
        <f t="shared" ref="J38:J39" si="2">D38*C38</f>
        <v>94000</v>
      </c>
      <c r="K38" s="361" t="s">
        <v>902</v>
      </c>
    </row>
    <row r="39" spans="1:12" s="275" customFormat="1" x14ac:dyDescent="0.3">
      <c r="A39" s="267">
        <v>6</v>
      </c>
      <c r="B39" s="248" t="s">
        <v>819</v>
      </c>
      <c r="C39" s="37">
        <v>1</v>
      </c>
      <c r="D39" s="41">
        <v>55000</v>
      </c>
      <c r="E39" s="49"/>
      <c r="F39" s="48">
        <v>2562</v>
      </c>
      <c r="G39" s="50"/>
      <c r="H39" s="50"/>
      <c r="I39" s="50"/>
      <c r="J39" s="51">
        <f t="shared" si="2"/>
        <v>55000</v>
      </c>
      <c r="K39" s="38" t="s">
        <v>664</v>
      </c>
    </row>
    <row r="40" spans="1:12" ht="19.5" thickBot="1" x14ac:dyDescent="0.35">
      <c r="A40" s="56"/>
      <c r="B40" s="57" t="s">
        <v>606</v>
      </c>
      <c r="C40" s="58"/>
      <c r="D40" s="58"/>
      <c r="E40" s="59"/>
      <c r="F40" s="56"/>
      <c r="G40" s="60"/>
      <c r="H40" s="60"/>
      <c r="I40" s="60"/>
      <c r="J40" s="61">
        <f>SUM(J36:J39)</f>
        <v>217100</v>
      </c>
      <c r="K40" s="62"/>
    </row>
    <row r="41" spans="1:12" x14ac:dyDescent="0.3">
      <c r="A41" s="63"/>
      <c r="B41" s="47" t="s">
        <v>610</v>
      </c>
      <c r="C41" s="64"/>
      <c r="D41" s="64"/>
      <c r="E41" s="329"/>
      <c r="F41" s="63"/>
      <c r="G41" s="65"/>
      <c r="H41" s="65"/>
      <c r="I41" s="65"/>
      <c r="J41" s="66"/>
      <c r="K41" s="67"/>
    </row>
    <row r="42" spans="1:12" x14ac:dyDescent="0.3">
      <c r="A42" s="44">
        <v>1</v>
      </c>
      <c r="B42" s="55" t="s">
        <v>821</v>
      </c>
      <c r="C42" s="42">
        <v>1</v>
      </c>
      <c r="D42" s="40">
        <v>65000</v>
      </c>
      <c r="E42" s="68"/>
      <c r="F42" s="44">
        <v>2561</v>
      </c>
      <c r="G42" s="69"/>
      <c r="H42" s="69"/>
      <c r="I42" s="69"/>
      <c r="J42" s="51">
        <f>D42*C42</f>
        <v>65000</v>
      </c>
      <c r="K42" s="84" t="s">
        <v>605</v>
      </c>
    </row>
    <row r="43" spans="1:12" ht="19.5" thickBot="1" x14ac:dyDescent="0.35">
      <c r="A43" s="56"/>
      <c r="B43" s="57" t="s">
        <v>606</v>
      </c>
      <c r="C43" s="58"/>
      <c r="D43" s="58"/>
      <c r="E43" s="59"/>
      <c r="F43" s="56"/>
      <c r="G43" s="60"/>
      <c r="H43" s="60"/>
      <c r="I43" s="60"/>
      <c r="J43" s="61">
        <f>SUM(J42)</f>
        <v>65000</v>
      </c>
      <c r="K43" s="62"/>
    </row>
    <row r="44" spans="1:12" x14ac:dyDescent="0.3">
      <c r="A44" s="63"/>
      <c r="B44" s="47" t="s">
        <v>611</v>
      </c>
      <c r="C44" s="64"/>
      <c r="D44" s="64"/>
      <c r="E44" s="329"/>
      <c r="F44" s="63"/>
      <c r="G44" s="65"/>
      <c r="H44" s="65"/>
      <c r="I44" s="65"/>
      <c r="J44" s="71"/>
      <c r="K44" s="67"/>
    </row>
    <row r="45" spans="1:12" ht="37.5" x14ac:dyDescent="0.3">
      <c r="A45" s="44">
        <v>1</v>
      </c>
      <c r="B45" s="86" t="s">
        <v>824</v>
      </c>
      <c r="C45" s="40">
        <v>1</v>
      </c>
      <c r="D45" s="342">
        <v>28000</v>
      </c>
      <c r="E45" s="68"/>
      <c r="F45" s="44">
        <v>2562</v>
      </c>
      <c r="G45" s="69"/>
      <c r="H45" s="69"/>
      <c r="I45" s="69"/>
      <c r="J45" s="51">
        <f>D45*C45</f>
        <v>28000</v>
      </c>
      <c r="K45" s="84" t="s">
        <v>637</v>
      </c>
    </row>
    <row r="46" spans="1:12" x14ac:dyDescent="0.3">
      <c r="A46" s="48">
        <v>2</v>
      </c>
      <c r="B46" s="36" t="s">
        <v>826</v>
      </c>
      <c r="C46" s="41">
        <v>1</v>
      </c>
      <c r="D46" s="343">
        <v>6500</v>
      </c>
      <c r="E46" s="49"/>
      <c r="F46" s="48">
        <v>2562</v>
      </c>
      <c r="G46" s="69"/>
      <c r="H46" s="69"/>
      <c r="I46" s="69"/>
      <c r="J46" s="51">
        <f t="shared" ref="J46:J49" si="3">D46*C46</f>
        <v>6500</v>
      </c>
      <c r="K46" s="84" t="s">
        <v>637</v>
      </c>
    </row>
    <row r="47" spans="1:12" s="275" customFormat="1" x14ac:dyDescent="0.3">
      <c r="A47" s="272">
        <v>3</v>
      </c>
      <c r="B47" s="277" t="s">
        <v>827</v>
      </c>
      <c r="C47" s="278">
        <v>1</v>
      </c>
      <c r="D47" s="344">
        <v>42500</v>
      </c>
      <c r="E47" s="279"/>
      <c r="F47" s="272">
        <v>2562</v>
      </c>
      <c r="G47" s="280"/>
      <c r="H47" s="280"/>
      <c r="I47" s="280"/>
      <c r="J47" s="274">
        <f t="shared" si="3"/>
        <v>42500</v>
      </c>
      <c r="K47" s="281" t="s">
        <v>637</v>
      </c>
      <c r="L47" s="275" t="s">
        <v>854</v>
      </c>
    </row>
    <row r="48" spans="1:12" x14ac:dyDescent="0.3">
      <c r="A48" s="48">
        <v>4</v>
      </c>
      <c r="B48" s="88" t="s">
        <v>614</v>
      </c>
      <c r="C48" s="236">
        <v>1</v>
      </c>
      <c r="D48" s="345">
        <v>1990</v>
      </c>
      <c r="E48" s="237"/>
      <c r="F48" s="48">
        <v>2562</v>
      </c>
      <c r="G48" s="244"/>
      <c r="H48" s="244"/>
      <c r="I48" s="244"/>
      <c r="J48" s="51">
        <f t="shared" si="3"/>
        <v>1990</v>
      </c>
      <c r="K48" s="38" t="s">
        <v>637</v>
      </c>
    </row>
    <row r="49" spans="1:12" x14ac:dyDescent="0.3">
      <c r="A49" s="48">
        <v>5</v>
      </c>
      <c r="B49" s="234" t="s">
        <v>825</v>
      </c>
      <c r="C49" s="236">
        <v>1</v>
      </c>
      <c r="D49" s="345">
        <v>2800</v>
      </c>
      <c r="E49" s="237"/>
      <c r="F49" s="48">
        <v>2562</v>
      </c>
      <c r="G49" s="244"/>
      <c r="H49" s="244"/>
      <c r="I49" s="244"/>
      <c r="J49" s="51">
        <f t="shared" si="3"/>
        <v>2800</v>
      </c>
      <c r="K49" s="38" t="s">
        <v>620</v>
      </c>
    </row>
    <row r="50" spans="1:12" ht="19.5" thickBot="1" x14ac:dyDescent="0.35">
      <c r="A50" s="56"/>
      <c r="B50" s="56" t="s">
        <v>606</v>
      </c>
      <c r="C50" s="56"/>
      <c r="D50" s="56"/>
      <c r="E50" s="59"/>
      <c r="F50" s="56"/>
      <c r="G50" s="56"/>
      <c r="H50" s="56"/>
      <c r="I50" s="56"/>
      <c r="J50" s="61">
        <f>SUM(J45:J49)</f>
        <v>81790</v>
      </c>
      <c r="K50" s="62"/>
    </row>
    <row r="51" spans="1:12" x14ac:dyDescent="0.3">
      <c r="A51" s="63"/>
      <c r="B51" s="47" t="s">
        <v>612</v>
      </c>
      <c r="C51" s="64"/>
      <c r="D51" s="64"/>
      <c r="E51" s="329"/>
      <c r="F51" s="63"/>
      <c r="G51" s="63"/>
      <c r="H51" s="63"/>
      <c r="I51" s="63"/>
      <c r="J51" s="71"/>
      <c r="K51" s="67"/>
    </row>
    <row r="52" spans="1:12" x14ac:dyDescent="0.3">
      <c r="A52" s="48"/>
      <c r="B52" s="246" t="s">
        <v>667</v>
      </c>
      <c r="C52" s="72"/>
      <c r="D52" s="41"/>
      <c r="E52" s="49"/>
      <c r="F52" s="48"/>
      <c r="G52" s="69"/>
      <c r="H52" s="69"/>
      <c r="I52" s="69"/>
      <c r="J52" s="70"/>
      <c r="K52" s="44"/>
    </row>
    <row r="53" spans="1:12" ht="19.5" thickBot="1" x14ac:dyDescent="0.35">
      <c r="A53" s="56"/>
      <c r="B53" s="57" t="s">
        <v>606</v>
      </c>
      <c r="C53" s="58"/>
      <c r="D53" s="58"/>
      <c r="E53" s="59"/>
      <c r="F53" s="56"/>
      <c r="G53" s="60"/>
      <c r="H53" s="60"/>
      <c r="I53" s="60"/>
      <c r="J53" s="61">
        <f>SUM(J52:J52)</f>
        <v>0</v>
      </c>
      <c r="K53" s="62"/>
    </row>
    <row r="54" spans="1:12" x14ac:dyDescent="0.3">
      <c r="A54" s="63"/>
      <c r="B54" s="47" t="s">
        <v>613</v>
      </c>
      <c r="C54" s="64"/>
      <c r="D54" s="64"/>
      <c r="E54" s="329"/>
      <c r="F54" s="63"/>
      <c r="G54" s="65"/>
      <c r="H54" s="65"/>
      <c r="I54" s="65"/>
      <c r="J54" s="71"/>
      <c r="K54" s="67"/>
    </row>
    <row r="55" spans="1:12" x14ac:dyDescent="0.3">
      <c r="A55" s="44">
        <v>1</v>
      </c>
      <c r="B55" s="43" t="s">
        <v>853</v>
      </c>
      <c r="C55" s="40">
        <v>1</v>
      </c>
      <c r="D55" s="342">
        <v>30000</v>
      </c>
      <c r="E55" s="68"/>
      <c r="F55" s="44">
        <v>2562</v>
      </c>
      <c r="G55" s="69"/>
      <c r="H55" s="69"/>
      <c r="I55" s="69"/>
      <c r="J55" s="51">
        <f>D55*C55</f>
        <v>30000</v>
      </c>
      <c r="K55" s="84" t="s">
        <v>637</v>
      </c>
    </row>
    <row r="56" spans="1:12" ht="19.5" thickBot="1" x14ac:dyDescent="0.35">
      <c r="A56" s="56"/>
      <c r="B56" s="57" t="s">
        <v>606</v>
      </c>
      <c r="C56" s="58"/>
      <c r="D56" s="58"/>
      <c r="E56" s="59"/>
      <c r="F56" s="56"/>
      <c r="G56" s="60"/>
      <c r="H56" s="60"/>
      <c r="I56" s="60"/>
      <c r="J56" s="61">
        <f>SUM(J55:J55)</f>
        <v>30000</v>
      </c>
      <c r="K56" s="62"/>
      <c r="L56" s="32"/>
    </row>
    <row r="57" spans="1:12" x14ac:dyDescent="0.3">
      <c r="A57" s="63"/>
      <c r="B57" s="47" t="s">
        <v>615</v>
      </c>
      <c r="C57" s="64"/>
      <c r="D57" s="64"/>
      <c r="E57" s="329"/>
      <c r="F57" s="63"/>
      <c r="G57" s="65"/>
      <c r="H57" s="65"/>
      <c r="I57" s="65"/>
      <c r="J57" s="73"/>
      <c r="K57" s="74"/>
    </row>
    <row r="58" spans="1:12" s="266" customFormat="1" x14ac:dyDescent="0.3">
      <c r="A58" s="254">
        <v>1</v>
      </c>
      <c r="B58" s="293" t="s">
        <v>828</v>
      </c>
      <c r="C58" s="283">
        <v>1</v>
      </c>
      <c r="D58" s="318">
        <v>12100</v>
      </c>
      <c r="E58" s="284"/>
      <c r="F58" s="254">
        <v>2562</v>
      </c>
      <c r="G58" s="264"/>
      <c r="H58" s="264"/>
      <c r="I58" s="264"/>
      <c r="J58" s="251">
        <f>D58*C58</f>
        <v>12100</v>
      </c>
      <c r="K58" s="285" t="s">
        <v>840</v>
      </c>
    </row>
    <row r="59" spans="1:12" s="266" customFormat="1" x14ac:dyDescent="0.3">
      <c r="A59" s="254">
        <v>2</v>
      </c>
      <c r="B59" s="293" t="s">
        <v>829</v>
      </c>
      <c r="C59" s="283">
        <v>3</v>
      </c>
      <c r="D59" s="318">
        <v>5900</v>
      </c>
      <c r="E59" s="284"/>
      <c r="F59" s="254">
        <v>2562</v>
      </c>
      <c r="G59" s="264"/>
      <c r="H59" s="264"/>
      <c r="I59" s="264"/>
      <c r="J59" s="251">
        <f t="shared" ref="J59:J69" si="4">D59*C59</f>
        <v>17700</v>
      </c>
      <c r="K59" s="285" t="s">
        <v>840</v>
      </c>
    </row>
    <row r="60" spans="1:12" s="303" customFormat="1" x14ac:dyDescent="0.3">
      <c r="A60" s="299">
        <v>3</v>
      </c>
      <c r="B60" s="304" t="s">
        <v>830</v>
      </c>
      <c r="C60" s="310">
        <v>1</v>
      </c>
      <c r="D60" s="346">
        <v>4260</v>
      </c>
      <c r="E60" s="312"/>
      <c r="F60" s="299">
        <v>2562</v>
      </c>
      <c r="G60" s="313"/>
      <c r="H60" s="313"/>
      <c r="I60" s="313"/>
      <c r="J60" s="301">
        <f t="shared" si="4"/>
        <v>4260</v>
      </c>
      <c r="K60" s="315" t="s">
        <v>840</v>
      </c>
      <c r="L60" s="303" t="s">
        <v>857</v>
      </c>
    </row>
    <row r="61" spans="1:12" s="266" customFormat="1" x14ac:dyDescent="0.3">
      <c r="A61" s="254">
        <v>4</v>
      </c>
      <c r="B61" s="293" t="s">
        <v>831</v>
      </c>
      <c r="C61" s="276">
        <v>1</v>
      </c>
      <c r="D61" s="293">
        <v>5000</v>
      </c>
      <c r="E61" s="252"/>
      <c r="F61" s="249">
        <v>2562</v>
      </c>
      <c r="G61" s="264"/>
      <c r="H61" s="264"/>
      <c r="I61" s="264"/>
      <c r="J61" s="251">
        <f t="shared" si="4"/>
        <v>5000</v>
      </c>
      <c r="K61" s="282" t="s">
        <v>841</v>
      </c>
    </row>
    <row r="62" spans="1:12" s="303" customFormat="1" x14ac:dyDescent="0.3">
      <c r="A62" s="299">
        <v>5</v>
      </c>
      <c r="B62" s="304" t="s">
        <v>832</v>
      </c>
      <c r="C62" s="310">
        <v>1</v>
      </c>
      <c r="D62" s="311">
        <v>6000</v>
      </c>
      <c r="E62" s="312"/>
      <c r="F62" s="299">
        <v>2562</v>
      </c>
      <c r="G62" s="313"/>
      <c r="H62" s="313"/>
      <c r="I62" s="313"/>
      <c r="J62" s="301">
        <f t="shared" si="4"/>
        <v>6000</v>
      </c>
      <c r="K62" s="314" t="s">
        <v>842</v>
      </c>
      <c r="L62" s="303" t="s">
        <v>857</v>
      </c>
    </row>
    <row r="63" spans="1:12" s="266" customFormat="1" x14ac:dyDescent="0.3">
      <c r="A63" s="254">
        <v>6</v>
      </c>
      <c r="B63" s="293" t="s">
        <v>833</v>
      </c>
      <c r="C63" s="276">
        <v>1</v>
      </c>
      <c r="D63" s="286">
        <v>2000</v>
      </c>
      <c r="E63" s="252"/>
      <c r="F63" s="249">
        <v>2562</v>
      </c>
      <c r="G63" s="264"/>
      <c r="H63" s="264"/>
      <c r="I63" s="264"/>
      <c r="J63" s="251">
        <f t="shared" si="4"/>
        <v>2000</v>
      </c>
      <c r="K63" s="287" t="s">
        <v>842</v>
      </c>
    </row>
    <row r="64" spans="1:12" s="275" customFormat="1" x14ac:dyDescent="0.3">
      <c r="A64" s="267">
        <v>8</v>
      </c>
      <c r="B64" s="347" t="s">
        <v>834</v>
      </c>
      <c r="C64" s="347">
        <v>20</v>
      </c>
      <c r="D64" s="347">
        <v>5700</v>
      </c>
      <c r="E64" s="316"/>
      <c r="F64" s="267">
        <v>2562</v>
      </c>
      <c r="G64" s="280"/>
      <c r="H64" s="280"/>
      <c r="I64" s="280"/>
      <c r="J64" s="274">
        <f t="shared" si="4"/>
        <v>114000</v>
      </c>
      <c r="K64" s="317" t="s">
        <v>664</v>
      </c>
    </row>
    <row r="65" spans="1:12" s="275" customFormat="1" x14ac:dyDescent="0.3">
      <c r="A65" s="267">
        <v>9</v>
      </c>
      <c r="B65" s="347" t="s">
        <v>835</v>
      </c>
      <c r="C65" s="347">
        <v>5</v>
      </c>
      <c r="D65" s="347">
        <v>23000</v>
      </c>
      <c r="E65" s="316"/>
      <c r="F65" s="267">
        <v>2562</v>
      </c>
      <c r="G65" s="280"/>
      <c r="H65" s="280"/>
      <c r="I65" s="280"/>
      <c r="J65" s="274">
        <f t="shared" si="4"/>
        <v>115000</v>
      </c>
      <c r="K65" s="317" t="s">
        <v>664</v>
      </c>
    </row>
    <row r="66" spans="1:12" s="275" customFormat="1" x14ac:dyDescent="0.3">
      <c r="A66" s="267">
        <v>10</v>
      </c>
      <c r="B66" s="347" t="s">
        <v>836</v>
      </c>
      <c r="C66" s="347">
        <v>12</v>
      </c>
      <c r="D66" s="347">
        <v>22000</v>
      </c>
      <c r="E66" s="316"/>
      <c r="F66" s="267">
        <v>2562</v>
      </c>
      <c r="G66" s="280"/>
      <c r="H66" s="280"/>
      <c r="I66" s="280"/>
      <c r="J66" s="274">
        <f t="shared" si="4"/>
        <v>264000</v>
      </c>
      <c r="K66" s="317" t="s">
        <v>664</v>
      </c>
    </row>
    <row r="67" spans="1:12" s="275" customFormat="1" x14ac:dyDescent="0.3">
      <c r="A67" s="267">
        <v>11</v>
      </c>
      <c r="B67" s="347" t="s">
        <v>837</v>
      </c>
      <c r="C67" s="347">
        <v>10</v>
      </c>
      <c r="D67" s="347">
        <v>3000</v>
      </c>
      <c r="E67" s="271"/>
      <c r="F67" s="267">
        <v>2562</v>
      </c>
      <c r="G67" s="273"/>
      <c r="H67" s="273"/>
      <c r="I67" s="273"/>
      <c r="J67" s="274">
        <f t="shared" si="4"/>
        <v>30000</v>
      </c>
      <c r="K67" s="317" t="s">
        <v>664</v>
      </c>
    </row>
    <row r="68" spans="1:12" s="266" customFormat="1" x14ac:dyDescent="0.3">
      <c r="A68" s="254">
        <v>14</v>
      </c>
      <c r="B68" s="293" t="s">
        <v>838</v>
      </c>
      <c r="C68" s="288">
        <v>1</v>
      </c>
      <c r="D68" s="289">
        <v>3000</v>
      </c>
      <c r="E68" s="290"/>
      <c r="F68" s="254">
        <v>2562</v>
      </c>
      <c r="G68" s="291"/>
      <c r="H68" s="291"/>
      <c r="I68" s="291"/>
      <c r="J68" s="251">
        <f t="shared" si="4"/>
        <v>3000</v>
      </c>
      <c r="K68" s="292" t="s">
        <v>843</v>
      </c>
    </row>
    <row r="69" spans="1:12" s="303" customFormat="1" x14ac:dyDescent="0.3">
      <c r="A69" s="299">
        <v>15</v>
      </c>
      <c r="B69" s="304" t="s">
        <v>839</v>
      </c>
      <c r="C69" s="305">
        <v>1</v>
      </c>
      <c r="D69" s="306">
        <v>6000</v>
      </c>
      <c r="E69" s="307"/>
      <c r="F69" s="299">
        <v>2562</v>
      </c>
      <c r="G69" s="308"/>
      <c r="H69" s="308"/>
      <c r="I69" s="308"/>
      <c r="J69" s="301">
        <f t="shared" si="4"/>
        <v>6000</v>
      </c>
      <c r="K69" s="309" t="s">
        <v>844</v>
      </c>
      <c r="L69" s="303" t="s">
        <v>857</v>
      </c>
    </row>
    <row r="70" spans="1:12" ht="19.5" thickBot="1" x14ac:dyDescent="0.35">
      <c r="A70" s="56"/>
      <c r="B70" s="57" t="s">
        <v>606</v>
      </c>
      <c r="C70" s="58"/>
      <c r="D70" s="58"/>
      <c r="E70" s="59"/>
      <c r="F70" s="56"/>
      <c r="G70" s="60"/>
      <c r="H70" s="60"/>
      <c r="I70" s="60"/>
      <c r="J70" s="61">
        <f>SUM(J58:J66)</f>
        <v>540060</v>
      </c>
      <c r="K70" s="75"/>
    </row>
    <row r="71" spans="1:12" x14ac:dyDescent="0.3">
      <c r="A71" s="63"/>
      <c r="B71" s="47" t="s">
        <v>635</v>
      </c>
      <c r="C71" s="64"/>
      <c r="D71" s="64"/>
      <c r="E71" s="329"/>
      <c r="F71" s="63"/>
      <c r="G71" s="65"/>
      <c r="H71" s="65"/>
      <c r="I71" s="65"/>
      <c r="J71" s="73"/>
      <c r="K71" s="74"/>
    </row>
    <row r="72" spans="1:12" x14ac:dyDescent="0.3">
      <c r="A72" s="44">
        <v>1</v>
      </c>
      <c r="B72" s="35" t="s">
        <v>855</v>
      </c>
      <c r="C72" s="40">
        <v>1</v>
      </c>
      <c r="D72" s="40">
        <v>1300000</v>
      </c>
      <c r="E72" s="68"/>
      <c r="F72" s="44">
        <v>2562</v>
      </c>
      <c r="G72" s="69"/>
      <c r="H72" s="69"/>
      <c r="I72" s="69"/>
      <c r="J72" s="51">
        <f>D72*C72</f>
        <v>1300000</v>
      </c>
      <c r="K72" s="39" t="s">
        <v>849</v>
      </c>
    </row>
    <row r="73" spans="1:12" x14ac:dyDescent="0.3">
      <c r="A73" s="240">
        <v>2</v>
      </c>
      <c r="B73" s="241" t="s">
        <v>815</v>
      </c>
      <c r="C73" s="40">
        <v>1</v>
      </c>
      <c r="D73" s="242">
        <v>1000000</v>
      </c>
      <c r="E73" s="243"/>
      <c r="F73" s="44">
        <v>2562</v>
      </c>
      <c r="G73" s="244"/>
      <c r="H73" s="244"/>
      <c r="I73" s="244"/>
      <c r="J73" s="51">
        <f>D73*C73</f>
        <v>1000000</v>
      </c>
      <c r="K73" s="245" t="s">
        <v>616</v>
      </c>
    </row>
    <row r="74" spans="1:12" ht="19.5" thickBot="1" x14ac:dyDescent="0.35">
      <c r="A74" s="56"/>
      <c r="B74" s="57" t="s">
        <v>606</v>
      </c>
      <c r="C74" s="58"/>
      <c r="D74" s="58"/>
      <c r="E74" s="59"/>
      <c r="F74" s="56"/>
      <c r="G74" s="60"/>
      <c r="H74" s="60"/>
      <c r="I74" s="60"/>
      <c r="J74" s="61">
        <f>SUM(J72:J73)</f>
        <v>2300000</v>
      </c>
      <c r="K74" s="75"/>
      <c r="L74" s="31"/>
    </row>
    <row r="75" spans="1:12" x14ac:dyDescent="0.3">
      <c r="A75" s="77"/>
      <c r="B75" s="78" t="s">
        <v>639</v>
      </c>
      <c r="C75" s="79"/>
      <c r="D75" s="79"/>
      <c r="E75" s="80"/>
      <c r="F75" s="77"/>
      <c r="G75" s="81"/>
      <c r="H75" s="81"/>
      <c r="I75" s="81"/>
      <c r="J75" s="82" t="s">
        <v>816</v>
      </c>
      <c r="K75" s="83"/>
    </row>
    <row r="76" spans="1:12" s="303" customFormat="1" x14ac:dyDescent="0.3">
      <c r="A76" s="294">
        <v>1</v>
      </c>
      <c r="B76" s="295" t="s">
        <v>638</v>
      </c>
      <c r="C76" s="296">
        <v>2</v>
      </c>
      <c r="D76" s="297">
        <v>3000</v>
      </c>
      <c r="E76" s="298"/>
      <c r="F76" s="299">
        <v>2562</v>
      </c>
      <c r="G76" s="300"/>
      <c r="H76" s="300"/>
      <c r="I76" s="300"/>
      <c r="J76" s="301">
        <f>D76*C76</f>
        <v>6000</v>
      </c>
      <c r="K76" s="302" t="s">
        <v>616</v>
      </c>
      <c r="L76" s="303" t="s">
        <v>856</v>
      </c>
    </row>
    <row r="77" spans="1:12" ht="19.5" thickBot="1" x14ac:dyDescent="0.35">
      <c r="A77" s="56"/>
      <c r="B77" s="57" t="s">
        <v>606</v>
      </c>
      <c r="C77" s="58"/>
      <c r="D77" s="58"/>
      <c r="E77" s="59"/>
      <c r="F77" s="56"/>
      <c r="G77" s="60"/>
      <c r="H77" s="60"/>
      <c r="I77" s="60"/>
      <c r="J77" s="61">
        <f>SUM(J76:J76)</f>
        <v>6000</v>
      </c>
      <c r="K77" s="75"/>
      <c r="L77" s="31"/>
    </row>
    <row r="78" spans="1:12" ht="21" customHeight="1" x14ac:dyDescent="0.3">
      <c r="A78" s="425" t="s">
        <v>581</v>
      </c>
      <c r="B78" s="425"/>
      <c r="C78" s="329"/>
      <c r="D78" s="330"/>
      <c r="E78" s="426" t="str">
        <f>BAHTTEXT(J78)</f>
        <v>สามล้านเจ็ดแสนแปดหมื่นแปดพันสามร้อยบาทถ้วน</v>
      </c>
      <c r="F78" s="427"/>
      <c r="G78" s="427"/>
      <c r="H78" s="427"/>
      <c r="I78" s="428"/>
      <c r="J78" s="76">
        <f>SUM(J77,J32,J40,J43,J50,J53,J56,J70,J74,J77)</f>
        <v>3788300</v>
      </c>
      <c r="K78" s="67"/>
    </row>
  </sheetData>
  <mergeCells count="17">
    <mergeCell ref="A78:B78"/>
    <mergeCell ref="E78:I78"/>
    <mergeCell ref="A1:K1"/>
    <mergeCell ref="A2:K2"/>
    <mergeCell ref="A3:K3"/>
    <mergeCell ref="A4:K4"/>
    <mergeCell ref="A5:A9"/>
    <mergeCell ref="B5:B9"/>
    <mergeCell ref="C5:C9"/>
    <mergeCell ref="E5:E9"/>
    <mergeCell ref="F5:F9"/>
    <mergeCell ref="G5:I5"/>
    <mergeCell ref="J5:J9"/>
    <mergeCell ref="K5:K9"/>
    <mergeCell ref="G6:G9"/>
    <mergeCell ref="H6:H9"/>
    <mergeCell ref="I6:I9"/>
  </mergeCells>
  <pageMargins left="0.51181102362204722" right="0.31496062992125984" top="0.35433070866141736" bottom="0" header="0.31496062992125984" footer="0.31496062992125984"/>
  <pageSetup paperSize="9" scale="99" orientation="landscape" r:id="rId1"/>
  <rowBreaks count="1" manualBreakCount="1">
    <brk id="56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6" workbookViewId="0">
      <selection activeCell="B12" sqref="B12"/>
    </sheetView>
  </sheetViews>
  <sheetFormatPr defaultRowHeight="21" x14ac:dyDescent="0.35"/>
  <cols>
    <col min="1" max="1" width="7.5" style="352" bestFit="1" customWidth="1"/>
    <col min="2" max="2" width="70.83203125" style="30" customWidth="1"/>
    <col min="3" max="3" width="11.5" style="1" customWidth="1"/>
    <col min="4" max="4" width="13" style="1" customWidth="1"/>
    <col min="5" max="5" width="9.6640625" style="1" customWidth="1"/>
    <col min="6" max="7" width="6.33203125" style="1" customWidth="1"/>
    <col min="8" max="8" width="6.5" style="1" customWidth="1"/>
    <col min="9" max="9" width="13" style="1" customWidth="1"/>
    <col min="10" max="10" width="12.1640625" style="1" customWidth="1"/>
    <col min="11" max="256" width="9.33203125" style="1"/>
    <col min="257" max="257" width="7.5" style="1" bestFit="1" customWidth="1"/>
    <col min="258" max="258" width="42.83203125" style="1" customWidth="1"/>
    <col min="259" max="259" width="11.5" style="1" customWidth="1"/>
    <col min="260" max="260" width="13" style="1" customWidth="1"/>
    <col min="261" max="261" width="12.33203125" style="1" customWidth="1"/>
    <col min="262" max="264" width="13.1640625" style="1" customWidth="1"/>
    <col min="265" max="265" width="19" style="1" customWidth="1"/>
    <col min="266" max="266" width="12.1640625" style="1" customWidth="1"/>
    <col min="267" max="512" width="9.33203125" style="1"/>
    <col min="513" max="513" width="7.5" style="1" bestFit="1" customWidth="1"/>
    <col min="514" max="514" width="42.83203125" style="1" customWidth="1"/>
    <col min="515" max="515" width="11.5" style="1" customWidth="1"/>
    <col min="516" max="516" width="13" style="1" customWidth="1"/>
    <col min="517" max="517" width="12.33203125" style="1" customWidth="1"/>
    <col min="518" max="520" width="13.1640625" style="1" customWidth="1"/>
    <col min="521" max="521" width="19" style="1" customWidth="1"/>
    <col min="522" max="522" width="12.1640625" style="1" customWidth="1"/>
    <col min="523" max="768" width="9.33203125" style="1"/>
    <col min="769" max="769" width="7.5" style="1" bestFit="1" customWidth="1"/>
    <col min="770" max="770" width="42.83203125" style="1" customWidth="1"/>
    <col min="771" max="771" width="11.5" style="1" customWidth="1"/>
    <col min="772" max="772" width="13" style="1" customWidth="1"/>
    <col min="773" max="773" width="12.33203125" style="1" customWidth="1"/>
    <col min="774" max="776" width="13.1640625" style="1" customWidth="1"/>
    <col min="777" max="777" width="19" style="1" customWidth="1"/>
    <col min="778" max="778" width="12.1640625" style="1" customWidth="1"/>
    <col min="779" max="1024" width="9.33203125" style="1"/>
    <col min="1025" max="1025" width="7.5" style="1" bestFit="1" customWidth="1"/>
    <col min="1026" max="1026" width="42.83203125" style="1" customWidth="1"/>
    <col min="1027" max="1027" width="11.5" style="1" customWidth="1"/>
    <col min="1028" max="1028" width="13" style="1" customWidth="1"/>
    <col min="1029" max="1029" width="12.33203125" style="1" customWidth="1"/>
    <col min="1030" max="1032" width="13.1640625" style="1" customWidth="1"/>
    <col min="1033" max="1033" width="19" style="1" customWidth="1"/>
    <col min="1034" max="1034" width="12.1640625" style="1" customWidth="1"/>
    <col min="1035" max="1280" width="9.33203125" style="1"/>
    <col min="1281" max="1281" width="7.5" style="1" bestFit="1" customWidth="1"/>
    <col min="1282" max="1282" width="42.83203125" style="1" customWidth="1"/>
    <col min="1283" max="1283" width="11.5" style="1" customWidth="1"/>
    <col min="1284" max="1284" width="13" style="1" customWidth="1"/>
    <col min="1285" max="1285" width="12.33203125" style="1" customWidth="1"/>
    <col min="1286" max="1288" width="13.1640625" style="1" customWidth="1"/>
    <col min="1289" max="1289" width="19" style="1" customWidth="1"/>
    <col min="1290" max="1290" width="12.1640625" style="1" customWidth="1"/>
    <col min="1291" max="1536" width="9.33203125" style="1"/>
    <col min="1537" max="1537" width="7.5" style="1" bestFit="1" customWidth="1"/>
    <col min="1538" max="1538" width="42.83203125" style="1" customWidth="1"/>
    <col min="1539" max="1539" width="11.5" style="1" customWidth="1"/>
    <col min="1540" max="1540" width="13" style="1" customWidth="1"/>
    <col min="1541" max="1541" width="12.33203125" style="1" customWidth="1"/>
    <col min="1542" max="1544" width="13.1640625" style="1" customWidth="1"/>
    <col min="1545" max="1545" width="19" style="1" customWidth="1"/>
    <col min="1546" max="1546" width="12.1640625" style="1" customWidth="1"/>
    <col min="1547" max="1792" width="9.33203125" style="1"/>
    <col min="1793" max="1793" width="7.5" style="1" bestFit="1" customWidth="1"/>
    <col min="1794" max="1794" width="42.83203125" style="1" customWidth="1"/>
    <col min="1795" max="1795" width="11.5" style="1" customWidth="1"/>
    <col min="1796" max="1796" width="13" style="1" customWidth="1"/>
    <col min="1797" max="1797" width="12.33203125" style="1" customWidth="1"/>
    <col min="1798" max="1800" width="13.1640625" style="1" customWidth="1"/>
    <col min="1801" max="1801" width="19" style="1" customWidth="1"/>
    <col min="1802" max="1802" width="12.1640625" style="1" customWidth="1"/>
    <col min="1803" max="2048" width="9.33203125" style="1"/>
    <col min="2049" max="2049" width="7.5" style="1" bestFit="1" customWidth="1"/>
    <col min="2050" max="2050" width="42.83203125" style="1" customWidth="1"/>
    <col min="2051" max="2051" width="11.5" style="1" customWidth="1"/>
    <col min="2052" max="2052" width="13" style="1" customWidth="1"/>
    <col min="2053" max="2053" width="12.33203125" style="1" customWidth="1"/>
    <col min="2054" max="2056" width="13.1640625" style="1" customWidth="1"/>
    <col min="2057" max="2057" width="19" style="1" customWidth="1"/>
    <col min="2058" max="2058" width="12.1640625" style="1" customWidth="1"/>
    <col min="2059" max="2304" width="9.33203125" style="1"/>
    <col min="2305" max="2305" width="7.5" style="1" bestFit="1" customWidth="1"/>
    <col min="2306" max="2306" width="42.83203125" style="1" customWidth="1"/>
    <col min="2307" max="2307" width="11.5" style="1" customWidth="1"/>
    <col min="2308" max="2308" width="13" style="1" customWidth="1"/>
    <col min="2309" max="2309" width="12.33203125" style="1" customWidth="1"/>
    <col min="2310" max="2312" width="13.1640625" style="1" customWidth="1"/>
    <col min="2313" max="2313" width="19" style="1" customWidth="1"/>
    <col min="2314" max="2314" width="12.1640625" style="1" customWidth="1"/>
    <col min="2315" max="2560" width="9.33203125" style="1"/>
    <col min="2561" max="2561" width="7.5" style="1" bestFit="1" customWidth="1"/>
    <col min="2562" max="2562" width="42.83203125" style="1" customWidth="1"/>
    <col min="2563" max="2563" width="11.5" style="1" customWidth="1"/>
    <col min="2564" max="2564" width="13" style="1" customWidth="1"/>
    <col min="2565" max="2565" width="12.33203125" style="1" customWidth="1"/>
    <col min="2566" max="2568" width="13.1640625" style="1" customWidth="1"/>
    <col min="2569" max="2569" width="19" style="1" customWidth="1"/>
    <col min="2570" max="2570" width="12.1640625" style="1" customWidth="1"/>
    <col min="2571" max="2816" width="9.33203125" style="1"/>
    <col min="2817" max="2817" width="7.5" style="1" bestFit="1" customWidth="1"/>
    <col min="2818" max="2818" width="42.83203125" style="1" customWidth="1"/>
    <col min="2819" max="2819" width="11.5" style="1" customWidth="1"/>
    <col min="2820" max="2820" width="13" style="1" customWidth="1"/>
    <col min="2821" max="2821" width="12.33203125" style="1" customWidth="1"/>
    <col min="2822" max="2824" width="13.1640625" style="1" customWidth="1"/>
    <col min="2825" max="2825" width="19" style="1" customWidth="1"/>
    <col min="2826" max="2826" width="12.1640625" style="1" customWidth="1"/>
    <col min="2827" max="3072" width="9.33203125" style="1"/>
    <col min="3073" max="3073" width="7.5" style="1" bestFit="1" customWidth="1"/>
    <col min="3074" max="3074" width="42.83203125" style="1" customWidth="1"/>
    <col min="3075" max="3075" width="11.5" style="1" customWidth="1"/>
    <col min="3076" max="3076" width="13" style="1" customWidth="1"/>
    <col min="3077" max="3077" width="12.33203125" style="1" customWidth="1"/>
    <col min="3078" max="3080" width="13.1640625" style="1" customWidth="1"/>
    <col min="3081" max="3081" width="19" style="1" customWidth="1"/>
    <col min="3082" max="3082" width="12.1640625" style="1" customWidth="1"/>
    <col min="3083" max="3328" width="9.33203125" style="1"/>
    <col min="3329" max="3329" width="7.5" style="1" bestFit="1" customWidth="1"/>
    <col min="3330" max="3330" width="42.83203125" style="1" customWidth="1"/>
    <col min="3331" max="3331" width="11.5" style="1" customWidth="1"/>
    <col min="3332" max="3332" width="13" style="1" customWidth="1"/>
    <col min="3333" max="3333" width="12.33203125" style="1" customWidth="1"/>
    <col min="3334" max="3336" width="13.1640625" style="1" customWidth="1"/>
    <col min="3337" max="3337" width="19" style="1" customWidth="1"/>
    <col min="3338" max="3338" width="12.1640625" style="1" customWidth="1"/>
    <col min="3339" max="3584" width="9.33203125" style="1"/>
    <col min="3585" max="3585" width="7.5" style="1" bestFit="1" customWidth="1"/>
    <col min="3586" max="3586" width="42.83203125" style="1" customWidth="1"/>
    <col min="3587" max="3587" width="11.5" style="1" customWidth="1"/>
    <col min="3588" max="3588" width="13" style="1" customWidth="1"/>
    <col min="3589" max="3589" width="12.33203125" style="1" customWidth="1"/>
    <col min="3590" max="3592" width="13.1640625" style="1" customWidth="1"/>
    <col min="3593" max="3593" width="19" style="1" customWidth="1"/>
    <col min="3594" max="3594" width="12.1640625" style="1" customWidth="1"/>
    <col min="3595" max="3840" width="9.33203125" style="1"/>
    <col min="3841" max="3841" width="7.5" style="1" bestFit="1" customWidth="1"/>
    <col min="3842" max="3842" width="42.83203125" style="1" customWidth="1"/>
    <col min="3843" max="3843" width="11.5" style="1" customWidth="1"/>
    <col min="3844" max="3844" width="13" style="1" customWidth="1"/>
    <col min="3845" max="3845" width="12.33203125" style="1" customWidth="1"/>
    <col min="3846" max="3848" width="13.1640625" style="1" customWidth="1"/>
    <col min="3849" max="3849" width="19" style="1" customWidth="1"/>
    <col min="3850" max="3850" width="12.1640625" style="1" customWidth="1"/>
    <col min="3851" max="4096" width="9.33203125" style="1"/>
    <col min="4097" max="4097" width="7.5" style="1" bestFit="1" customWidth="1"/>
    <col min="4098" max="4098" width="42.83203125" style="1" customWidth="1"/>
    <col min="4099" max="4099" width="11.5" style="1" customWidth="1"/>
    <col min="4100" max="4100" width="13" style="1" customWidth="1"/>
    <col min="4101" max="4101" width="12.33203125" style="1" customWidth="1"/>
    <col min="4102" max="4104" width="13.1640625" style="1" customWidth="1"/>
    <col min="4105" max="4105" width="19" style="1" customWidth="1"/>
    <col min="4106" max="4106" width="12.1640625" style="1" customWidth="1"/>
    <col min="4107" max="4352" width="9.33203125" style="1"/>
    <col min="4353" max="4353" width="7.5" style="1" bestFit="1" customWidth="1"/>
    <col min="4354" max="4354" width="42.83203125" style="1" customWidth="1"/>
    <col min="4355" max="4355" width="11.5" style="1" customWidth="1"/>
    <col min="4356" max="4356" width="13" style="1" customWidth="1"/>
    <col min="4357" max="4357" width="12.33203125" style="1" customWidth="1"/>
    <col min="4358" max="4360" width="13.1640625" style="1" customWidth="1"/>
    <col min="4361" max="4361" width="19" style="1" customWidth="1"/>
    <col min="4362" max="4362" width="12.1640625" style="1" customWidth="1"/>
    <col min="4363" max="4608" width="9.33203125" style="1"/>
    <col min="4609" max="4609" width="7.5" style="1" bestFit="1" customWidth="1"/>
    <col min="4610" max="4610" width="42.83203125" style="1" customWidth="1"/>
    <col min="4611" max="4611" width="11.5" style="1" customWidth="1"/>
    <col min="4612" max="4612" width="13" style="1" customWidth="1"/>
    <col min="4613" max="4613" width="12.33203125" style="1" customWidth="1"/>
    <col min="4614" max="4616" width="13.1640625" style="1" customWidth="1"/>
    <col min="4617" max="4617" width="19" style="1" customWidth="1"/>
    <col min="4618" max="4618" width="12.1640625" style="1" customWidth="1"/>
    <col min="4619" max="4864" width="9.33203125" style="1"/>
    <col min="4865" max="4865" width="7.5" style="1" bestFit="1" customWidth="1"/>
    <col min="4866" max="4866" width="42.83203125" style="1" customWidth="1"/>
    <col min="4867" max="4867" width="11.5" style="1" customWidth="1"/>
    <col min="4868" max="4868" width="13" style="1" customWidth="1"/>
    <col min="4869" max="4869" width="12.33203125" style="1" customWidth="1"/>
    <col min="4870" max="4872" width="13.1640625" style="1" customWidth="1"/>
    <col min="4873" max="4873" width="19" style="1" customWidth="1"/>
    <col min="4874" max="4874" width="12.1640625" style="1" customWidth="1"/>
    <col min="4875" max="5120" width="9.33203125" style="1"/>
    <col min="5121" max="5121" width="7.5" style="1" bestFit="1" customWidth="1"/>
    <col min="5122" max="5122" width="42.83203125" style="1" customWidth="1"/>
    <col min="5123" max="5123" width="11.5" style="1" customWidth="1"/>
    <col min="5124" max="5124" width="13" style="1" customWidth="1"/>
    <col min="5125" max="5125" width="12.33203125" style="1" customWidth="1"/>
    <col min="5126" max="5128" width="13.1640625" style="1" customWidth="1"/>
    <col min="5129" max="5129" width="19" style="1" customWidth="1"/>
    <col min="5130" max="5130" width="12.1640625" style="1" customWidth="1"/>
    <col min="5131" max="5376" width="9.33203125" style="1"/>
    <col min="5377" max="5377" width="7.5" style="1" bestFit="1" customWidth="1"/>
    <col min="5378" max="5378" width="42.83203125" style="1" customWidth="1"/>
    <col min="5379" max="5379" width="11.5" style="1" customWidth="1"/>
    <col min="5380" max="5380" width="13" style="1" customWidth="1"/>
    <col min="5381" max="5381" width="12.33203125" style="1" customWidth="1"/>
    <col min="5382" max="5384" width="13.1640625" style="1" customWidth="1"/>
    <col min="5385" max="5385" width="19" style="1" customWidth="1"/>
    <col min="5386" max="5386" width="12.1640625" style="1" customWidth="1"/>
    <col min="5387" max="5632" width="9.33203125" style="1"/>
    <col min="5633" max="5633" width="7.5" style="1" bestFit="1" customWidth="1"/>
    <col min="5634" max="5634" width="42.83203125" style="1" customWidth="1"/>
    <col min="5635" max="5635" width="11.5" style="1" customWidth="1"/>
    <col min="5636" max="5636" width="13" style="1" customWidth="1"/>
    <col min="5637" max="5637" width="12.33203125" style="1" customWidth="1"/>
    <col min="5638" max="5640" width="13.1640625" style="1" customWidth="1"/>
    <col min="5641" max="5641" width="19" style="1" customWidth="1"/>
    <col min="5642" max="5642" width="12.1640625" style="1" customWidth="1"/>
    <col min="5643" max="5888" width="9.33203125" style="1"/>
    <col min="5889" max="5889" width="7.5" style="1" bestFit="1" customWidth="1"/>
    <col min="5890" max="5890" width="42.83203125" style="1" customWidth="1"/>
    <col min="5891" max="5891" width="11.5" style="1" customWidth="1"/>
    <col min="5892" max="5892" width="13" style="1" customWidth="1"/>
    <col min="5893" max="5893" width="12.33203125" style="1" customWidth="1"/>
    <col min="5894" max="5896" width="13.1640625" style="1" customWidth="1"/>
    <col min="5897" max="5897" width="19" style="1" customWidth="1"/>
    <col min="5898" max="5898" width="12.1640625" style="1" customWidth="1"/>
    <col min="5899" max="6144" width="9.33203125" style="1"/>
    <col min="6145" max="6145" width="7.5" style="1" bestFit="1" customWidth="1"/>
    <col min="6146" max="6146" width="42.83203125" style="1" customWidth="1"/>
    <col min="6147" max="6147" width="11.5" style="1" customWidth="1"/>
    <col min="6148" max="6148" width="13" style="1" customWidth="1"/>
    <col min="6149" max="6149" width="12.33203125" style="1" customWidth="1"/>
    <col min="6150" max="6152" width="13.1640625" style="1" customWidth="1"/>
    <col min="6153" max="6153" width="19" style="1" customWidth="1"/>
    <col min="6154" max="6154" width="12.1640625" style="1" customWidth="1"/>
    <col min="6155" max="6400" width="9.33203125" style="1"/>
    <col min="6401" max="6401" width="7.5" style="1" bestFit="1" customWidth="1"/>
    <col min="6402" max="6402" width="42.83203125" style="1" customWidth="1"/>
    <col min="6403" max="6403" width="11.5" style="1" customWidth="1"/>
    <col min="6404" max="6404" width="13" style="1" customWidth="1"/>
    <col min="6405" max="6405" width="12.33203125" style="1" customWidth="1"/>
    <col min="6406" max="6408" width="13.1640625" style="1" customWidth="1"/>
    <col min="6409" max="6409" width="19" style="1" customWidth="1"/>
    <col min="6410" max="6410" width="12.1640625" style="1" customWidth="1"/>
    <col min="6411" max="6656" width="9.33203125" style="1"/>
    <col min="6657" max="6657" width="7.5" style="1" bestFit="1" customWidth="1"/>
    <col min="6658" max="6658" width="42.83203125" style="1" customWidth="1"/>
    <col min="6659" max="6659" width="11.5" style="1" customWidth="1"/>
    <col min="6660" max="6660" width="13" style="1" customWidth="1"/>
    <col min="6661" max="6661" width="12.33203125" style="1" customWidth="1"/>
    <col min="6662" max="6664" width="13.1640625" style="1" customWidth="1"/>
    <col min="6665" max="6665" width="19" style="1" customWidth="1"/>
    <col min="6666" max="6666" width="12.1640625" style="1" customWidth="1"/>
    <col min="6667" max="6912" width="9.33203125" style="1"/>
    <col min="6913" max="6913" width="7.5" style="1" bestFit="1" customWidth="1"/>
    <col min="6914" max="6914" width="42.83203125" style="1" customWidth="1"/>
    <col min="6915" max="6915" width="11.5" style="1" customWidth="1"/>
    <col min="6916" max="6916" width="13" style="1" customWidth="1"/>
    <col min="6917" max="6917" width="12.33203125" style="1" customWidth="1"/>
    <col min="6918" max="6920" width="13.1640625" style="1" customWidth="1"/>
    <col min="6921" max="6921" width="19" style="1" customWidth="1"/>
    <col min="6922" max="6922" width="12.1640625" style="1" customWidth="1"/>
    <col min="6923" max="7168" width="9.33203125" style="1"/>
    <col min="7169" max="7169" width="7.5" style="1" bestFit="1" customWidth="1"/>
    <col min="7170" max="7170" width="42.83203125" style="1" customWidth="1"/>
    <col min="7171" max="7171" width="11.5" style="1" customWidth="1"/>
    <col min="7172" max="7172" width="13" style="1" customWidth="1"/>
    <col min="7173" max="7173" width="12.33203125" style="1" customWidth="1"/>
    <col min="7174" max="7176" width="13.1640625" style="1" customWidth="1"/>
    <col min="7177" max="7177" width="19" style="1" customWidth="1"/>
    <col min="7178" max="7178" width="12.1640625" style="1" customWidth="1"/>
    <col min="7179" max="7424" width="9.33203125" style="1"/>
    <col min="7425" max="7425" width="7.5" style="1" bestFit="1" customWidth="1"/>
    <col min="7426" max="7426" width="42.83203125" style="1" customWidth="1"/>
    <col min="7427" max="7427" width="11.5" style="1" customWidth="1"/>
    <col min="7428" max="7428" width="13" style="1" customWidth="1"/>
    <col min="7429" max="7429" width="12.33203125" style="1" customWidth="1"/>
    <col min="7430" max="7432" width="13.1640625" style="1" customWidth="1"/>
    <col min="7433" max="7433" width="19" style="1" customWidth="1"/>
    <col min="7434" max="7434" width="12.1640625" style="1" customWidth="1"/>
    <col min="7435" max="7680" width="9.33203125" style="1"/>
    <col min="7681" max="7681" width="7.5" style="1" bestFit="1" customWidth="1"/>
    <col min="7682" max="7682" width="42.83203125" style="1" customWidth="1"/>
    <col min="7683" max="7683" width="11.5" style="1" customWidth="1"/>
    <col min="7684" max="7684" width="13" style="1" customWidth="1"/>
    <col min="7685" max="7685" width="12.33203125" style="1" customWidth="1"/>
    <col min="7686" max="7688" width="13.1640625" style="1" customWidth="1"/>
    <col min="7689" max="7689" width="19" style="1" customWidth="1"/>
    <col min="7690" max="7690" width="12.1640625" style="1" customWidth="1"/>
    <col min="7691" max="7936" width="9.33203125" style="1"/>
    <col min="7937" max="7937" width="7.5" style="1" bestFit="1" customWidth="1"/>
    <col min="7938" max="7938" width="42.83203125" style="1" customWidth="1"/>
    <col min="7939" max="7939" width="11.5" style="1" customWidth="1"/>
    <col min="7940" max="7940" width="13" style="1" customWidth="1"/>
    <col min="7941" max="7941" width="12.33203125" style="1" customWidth="1"/>
    <col min="7942" max="7944" width="13.1640625" style="1" customWidth="1"/>
    <col min="7945" max="7945" width="19" style="1" customWidth="1"/>
    <col min="7946" max="7946" width="12.1640625" style="1" customWidth="1"/>
    <col min="7947" max="8192" width="9.33203125" style="1"/>
    <col min="8193" max="8193" width="7.5" style="1" bestFit="1" customWidth="1"/>
    <col min="8194" max="8194" width="42.83203125" style="1" customWidth="1"/>
    <col min="8195" max="8195" width="11.5" style="1" customWidth="1"/>
    <col min="8196" max="8196" width="13" style="1" customWidth="1"/>
    <col min="8197" max="8197" width="12.33203125" style="1" customWidth="1"/>
    <col min="8198" max="8200" width="13.1640625" style="1" customWidth="1"/>
    <col min="8201" max="8201" width="19" style="1" customWidth="1"/>
    <col min="8202" max="8202" width="12.1640625" style="1" customWidth="1"/>
    <col min="8203" max="8448" width="9.33203125" style="1"/>
    <col min="8449" max="8449" width="7.5" style="1" bestFit="1" customWidth="1"/>
    <col min="8450" max="8450" width="42.83203125" style="1" customWidth="1"/>
    <col min="8451" max="8451" width="11.5" style="1" customWidth="1"/>
    <col min="8452" max="8452" width="13" style="1" customWidth="1"/>
    <col min="8453" max="8453" width="12.33203125" style="1" customWidth="1"/>
    <col min="8454" max="8456" width="13.1640625" style="1" customWidth="1"/>
    <col min="8457" max="8457" width="19" style="1" customWidth="1"/>
    <col min="8458" max="8458" width="12.1640625" style="1" customWidth="1"/>
    <col min="8459" max="8704" width="9.33203125" style="1"/>
    <col min="8705" max="8705" width="7.5" style="1" bestFit="1" customWidth="1"/>
    <col min="8706" max="8706" width="42.83203125" style="1" customWidth="1"/>
    <col min="8707" max="8707" width="11.5" style="1" customWidth="1"/>
    <col min="8708" max="8708" width="13" style="1" customWidth="1"/>
    <col min="8709" max="8709" width="12.33203125" style="1" customWidth="1"/>
    <col min="8710" max="8712" width="13.1640625" style="1" customWidth="1"/>
    <col min="8713" max="8713" width="19" style="1" customWidth="1"/>
    <col min="8714" max="8714" width="12.1640625" style="1" customWidth="1"/>
    <col min="8715" max="8960" width="9.33203125" style="1"/>
    <col min="8961" max="8961" width="7.5" style="1" bestFit="1" customWidth="1"/>
    <col min="8962" max="8962" width="42.83203125" style="1" customWidth="1"/>
    <col min="8963" max="8963" width="11.5" style="1" customWidth="1"/>
    <col min="8964" max="8964" width="13" style="1" customWidth="1"/>
    <col min="8965" max="8965" width="12.33203125" style="1" customWidth="1"/>
    <col min="8966" max="8968" width="13.1640625" style="1" customWidth="1"/>
    <col min="8969" max="8969" width="19" style="1" customWidth="1"/>
    <col min="8970" max="8970" width="12.1640625" style="1" customWidth="1"/>
    <col min="8971" max="9216" width="9.33203125" style="1"/>
    <col min="9217" max="9217" width="7.5" style="1" bestFit="1" customWidth="1"/>
    <col min="9218" max="9218" width="42.83203125" style="1" customWidth="1"/>
    <col min="9219" max="9219" width="11.5" style="1" customWidth="1"/>
    <col min="9220" max="9220" width="13" style="1" customWidth="1"/>
    <col min="9221" max="9221" width="12.33203125" style="1" customWidth="1"/>
    <col min="9222" max="9224" width="13.1640625" style="1" customWidth="1"/>
    <col min="9225" max="9225" width="19" style="1" customWidth="1"/>
    <col min="9226" max="9226" width="12.1640625" style="1" customWidth="1"/>
    <col min="9227" max="9472" width="9.33203125" style="1"/>
    <col min="9473" max="9473" width="7.5" style="1" bestFit="1" customWidth="1"/>
    <col min="9474" max="9474" width="42.83203125" style="1" customWidth="1"/>
    <col min="9475" max="9475" width="11.5" style="1" customWidth="1"/>
    <col min="9476" max="9476" width="13" style="1" customWidth="1"/>
    <col min="9477" max="9477" width="12.33203125" style="1" customWidth="1"/>
    <col min="9478" max="9480" width="13.1640625" style="1" customWidth="1"/>
    <col min="9481" max="9481" width="19" style="1" customWidth="1"/>
    <col min="9482" max="9482" width="12.1640625" style="1" customWidth="1"/>
    <col min="9483" max="9728" width="9.33203125" style="1"/>
    <col min="9729" max="9729" width="7.5" style="1" bestFit="1" customWidth="1"/>
    <col min="9730" max="9730" width="42.83203125" style="1" customWidth="1"/>
    <col min="9731" max="9731" width="11.5" style="1" customWidth="1"/>
    <col min="9732" max="9732" width="13" style="1" customWidth="1"/>
    <col min="9733" max="9733" width="12.33203125" style="1" customWidth="1"/>
    <col min="9734" max="9736" width="13.1640625" style="1" customWidth="1"/>
    <col min="9737" max="9737" width="19" style="1" customWidth="1"/>
    <col min="9738" max="9738" width="12.1640625" style="1" customWidth="1"/>
    <col min="9739" max="9984" width="9.33203125" style="1"/>
    <col min="9985" max="9985" width="7.5" style="1" bestFit="1" customWidth="1"/>
    <col min="9986" max="9986" width="42.83203125" style="1" customWidth="1"/>
    <col min="9987" max="9987" width="11.5" style="1" customWidth="1"/>
    <col min="9988" max="9988" width="13" style="1" customWidth="1"/>
    <col min="9989" max="9989" width="12.33203125" style="1" customWidth="1"/>
    <col min="9990" max="9992" width="13.1640625" style="1" customWidth="1"/>
    <col min="9993" max="9993" width="19" style="1" customWidth="1"/>
    <col min="9994" max="9994" width="12.1640625" style="1" customWidth="1"/>
    <col min="9995" max="10240" width="9.33203125" style="1"/>
    <col min="10241" max="10241" width="7.5" style="1" bestFit="1" customWidth="1"/>
    <col min="10242" max="10242" width="42.83203125" style="1" customWidth="1"/>
    <col min="10243" max="10243" width="11.5" style="1" customWidth="1"/>
    <col min="10244" max="10244" width="13" style="1" customWidth="1"/>
    <col min="10245" max="10245" width="12.33203125" style="1" customWidth="1"/>
    <col min="10246" max="10248" width="13.1640625" style="1" customWidth="1"/>
    <col min="10249" max="10249" width="19" style="1" customWidth="1"/>
    <col min="10250" max="10250" width="12.1640625" style="1" customWidth="1"/>
    <col min="10251" max="10496" width="9.33203125" style="1"/>
    <col min="10497" max="10497" width="7.5" style="1" bestFit="1" customWidth="1"/>
    <col min="10498" max="10498" width="42.83203125" style="1" customWidth="1"/>
    <col min="10499" max="10499" width="11.5" style="1" customWidth="1"/>
    <col min="10500" max="10500" width="13" style="1" customWidth="1"/>
    <col min="10501" max="10501" width="12.33203125" style="1" customWidth="1"/>
    <col min="10502" max="10504" width="13.1640625" style="1" customWidth="1"/>
    <col min="10505" max="10505" width="19" style="1" customWidth="1"/>
    <col min="10506" max="10506" width="12.1640625" style="1" customWidth="1"/>
    <col min="10507" max="10752" width="9.33203125" style="1"/>
    <col min="10753" max="10753" width="7.5" style="1" bestFit="1" customWidth="1"/>
    <col min="10754" max="10754" width="42.83203125" style="1" customWidth="1"/>
    <col min="10755" max="10755" width="11.5" style="1" customWidth="1"/>
    <col min="10756" max="10756" width="13" style="1" customWidth="1"/>
    <col min="10757" max="10757" width="12.33203125" style="1" customWidth="1"/>
    <col min="10758" max="10760" width="13.1640625" style="1" customWidth="1"/>
    <col min="10761" max="10761" width="19" style="1" customWidth="1"/>
    <col min="10762" max="10762" width="12.1640625" style="1" customWidth="1"/>
    <col min="10763" max="11008" width="9.33203125" style="1"/>
    <col min="11009" max="11009" width="7.5" style="1" bestFit="1" customWidth="1"/>
    <col min="11010" max="11010" width="42.83203125" style="1" customWidth="1"/>
    <col min="11011" max="11011" width="11.5" style="1" customWidth="1"/>
    <col min="11012" max="11012" width="13" style="1" customWidth="1"/>
    <col min="11013" max="11013" width="12.33203125" style="1" customWidth="1"/>
    <col min="11014" max="11016" width="13.1640625" style="1" customWidth="1"/>
    <col min="11017" max="11017" width="19" style="1" customWidth="1"/>
    <col min="11018" max="11018" width="12.1640625" style="1" customWidth="1"/>
    <col min="11019" max="11264" width="9.33203125" style="1"/>
    <col min="11265" max="11265" width="7.5" style="1" bestFit="1" customWidth="1"/>
    <col min="11266" max="11266" width="42.83203125" style="1" customWidth="1"/>
    <col min="11267" max="11267" width="11.5" style="1" customWidth="1"/>
    <col min="11268" max="11268" width="13" style="1" customWidth="1"/>
    <col min="11269" max="11269" width="12.33203125" style="1" customWidth="1"/>
    <col min="11270" max="11272" width="13.1640625" style="1" customWidth="1"/>
    <col min="11273" max="11273" width="19" style="1" customWidth="1"/>
    <col min="11274" max="11274" width="12.1640625" style="1" customWidth="1"/>
    <col min="11275" max="11520" width="9.33203125" style="1"/>
    <col min="11521" max="11521" width="7.5" style="1" bestFit="1" customWidth="1"/>
    <col min="11522" max="11522" width="42.83203125" style="1" customWidth="1"/>
    <col min="11523" max="11523" width="11.5" style="1" customWidth="1"/>
    <col min="11524" max="11524" width="13" style="1" customWidth="1"/>
    <col min="11525" max="11525" width="12.33203125" style="1" customWidth="1"/>
    <col min="11526" max="11528" width="13.1640625" style="1" customWidth="1"/>
    <col min="11529" max="11529" width="19" style="1" customWidth="1"/>
    <col min="11530" max="11530" width="12.1640625" style="1" customWidth="1"/>
    <col min="11531" max="11776" width="9.33203125" style="1"/>
    <col min="11777" max="11777" width="7.5" style="1" bestFit="1" customWidth="1"/>
    <col min="11778" max="11778" width="42.83203125" style="1" customWidth="1"/>
    <col min="11779" max="11779" width="11.5" style="1" customWidth="1"/>
    <col min="11780" max="11780" width="13" style="1" customWidth="1"/>
    <col min="11781" max="11781" width="12.33203125" style="1" customWidth="1"/>
    <col min="11782" max="11784" width="13.1640625" style="1" customWidth="1"/>
    <col min="11785" max="11785" width="19" style="1" customWidth="1"/>
    <col min="11786" max="11786" width="12.1640625" style="1" customWidth="1"/>
    <col min="11787" max="12032" width="9.33203125" style="1"/>
    <col min="12033" max="12033" width="7.5" style="1" bestFit="1" customWidth="1"/>
    <col min="12034" max="12034" width="42.83203125" style="1" customWidth="1"/>
    <col min="12035" max="12035" width="11.5" style="1" customWidth="1"/>
    <col min="12036" max="12036" width="13" style="1" customWidth="1"/>
    <col min="12037" max="12037" width="12.33203125" style="1" customWidth="1"/>
    <col min="12038" max="12040" width="13.1640625" style="1" customWidth="1"/>
    <col min="12041" max="12041" width="19" style="1" customWidth="1"/>
    <col min="12042" max="12042" width="12.1640625" style="1" customWidth="1"/>
    <col min="12043" max="12288" width="9.33203125" style="1"/>
    <col min="12289" max="12289" width="7.5" style="1" bestFit="1" customWidth="1"/>
    <col min="12290" max="12290" width="42.83203125" style="1" customWidth="1"/>
    <col min="12291" max="12291" width="11.5" style="1" customWidth="1"/>
    <col min="12292" max="12292" width="13" style="1" customWidth="1"/>
    <col min="12293" max="12293" width="12.33203125" style="1" customWidth="1"/>
    <col min="12294" max="12296" width="13.1640625" style="1" customWidth="1"/>
    <col min="12297" max="12297" width="19" style="1" customWidth="1"/>
    <col min="12298" max="12298" width="12.1640625" style="1" customWidth="1"/>
    <col min="12299" max="12544" width="9.33203125" style="1"/>
    <col min="12545" max="12545" width="7.5" style="1" bestFit="1" customWidth="1"/>
    <col min="12546" max="12546" width="42.83203125" style="1" customWidth="1"/>
    <col min="12547" max="12547" width="11.5" style="1" customWidth="1"/>
    <col min="12548" max="12548" width="13" style="1" customWidth="1"/>
    <col min="12549" max="12549" width="12.33203125" style="1" customWidth="1"/>
    <col min="12550" max="12552" width="13.1640625" style="1" customWidth="1"/>
    <col min="12553" max="12553" width="19" style="1" customWidth="1"/>
    <col min="12554" max="12554" width="12.1640625" style="1" customWidth="1"/>
    <col min="12555" max="12800" width="9.33203125" style="1"/>
    <col min="12801" max="12801" width="7.5" style="1" bestFit="1" customWidth="1"/>
    <col min="12802" max="12802" width="42.83203125" style="1" customWidth="1"/>
    <col min="12803" max="12803" width="11.5" style="1" customWidth="1"/>
    <col min="12804" max="12804" width="13" style="1" customWidth="1"/>
    <col min="12805" max="12805" width="12.33203125" style="1" customWidth="1"/>
    <col min="12806" max="12808" width="13.1640625" style="1" customWidth="1"/>
    <col min="12809" max="12809" width="19" style="1" customWidth="1"/>
    <col min="12810" max="12810" width="12.1640625" style="1" customWidth="1"/>
    <col min="12811" max="13056" width="9.33203125" style="1"/>
    <col min="13057" max="13057" width="7.5" style="1" bestFit="1" customWidth="1"/>
    <col min="13058" max="13058" width="42.83203125" style="1" customWidth="1"/>
    <col min="13059" max="13059" width="11.5" style="1" customWidth="1"/>
    <col min="13060" max="13060" width="13" style="1" customWidth="1"/>
    <col min="13061" max="13061" width="12.33203125" style="1" customWidth="1"/>
    <col min="13062" max="13064" width="13.1640625" style="1" customWidth="1"/>
    <col min="13065" max="13065" width="19" style="1" customWidth="1"/>
    <col min="13066" max="13066" width="12.1640625" style="1" customWidth="1"/>
    <col min="13067" max="13312" width="9.33203125" style="1"/>
    <col min="13313" max="13313" width="7.5" style="1" bestFit="1" customWidth="1"/>
    <col min="13314" max="13314" width="42.83203125" style="1" customWidth="1"/>
    <col min="13315" max="13315" width="11.5" style="1" customWidth="1"/>
    <col min="13316" max="13316" width="13" style="1" customWidth="1"/>
    <col min="13317" max="13317" width="12.33203125" style="1" customWidth="1"/>
    <col min="13318" max="13320" width="13.1640625" style="1" customWidth="1"/>
    <col min="13321" max="13321" width="19" style="1" customWidth="1"/>
    <col min="13322" max="13322" width="12.1640625" style="1" customWidth="1"/>
    <col min="13323" max="13568" width="9.33203125" style="1"/>
    <col min="13569" max="13569" width="7.5" style="1" bestFit="1" customWidth="1"/>
    <col min="13570" max="13570" width="42.83203125" style="1" customWidth="1"/>
    <col min="13571" max="13571" width="11.5" style="1" customWidth="1"/>
    <col min="13572" max="13572" width="13" style="1" customWidth="1"/>
    <col min="13573" max="13573" width="12.33203125" style="1" customWidth="1"/>
    <col min="13574" max="13576" width="13.1640625" style="1" customWidth="1"/>
    <col min="13577" max="13577" width="19" style="1" customWidth="1"/>
    <col min="13578" max="13578" width="12.1640625" style="1" customWidth="1"/>
    <col min="13579" max="13824" width="9.33203125" style="1"/>
    <col min="13825" max="13825" width="7.5" style="1" bestFit="1" customWidth="1"/>
    <col min="13826" max="13826" width="42.83203125" style="1" customWidth="1"/>
    <col min="13827" max="13827" width="11.5" style="1" customWidth="1"/>
    <col min="13828" max="13828" width="13" style="1" customWidth="1"/>
    <col min="13829" max="13829" width="12.33203125" style="1" customWidth="1"/>
    <col min="13830" max="13832" width="13.1640625" style="1" customWidth="1"/>
    <col min="13833" max="13833" width="19" style="1" customWidth="1"/>
    <col min="13834" max="13834" width="12.1640625" style="1" customWidth="1"/>
    <col min="13835" max="14080" width="9.33203125" style="1"/>
    <col min="14081" max="14081" width="7.5" style="1" bestFit="1" customWidth="1"/>
    <col min="14082" max="14082" width="42.83203125" style="1" customWidth="1"/>
    <col min="14083" max="14083" width="11.5" style="1" customWidth="1"/>
    <col min="14084" max="14084" width="13" style="1" customWidth="1"/>
    <col min="14085" max="14085" width="12.33203125" style="1" customWidth="1"/>
    <col min="14086" max="14088" width="13.1640625" style="1" customWidth="1"/>
    <col min="14089" max="14089" width="19" style="1" customWidth="1"/>
    <col min="14090" max="14090" width="12.1640625" style="1" customWidth="1"/>
    <col min="14091" max="14336" width="9.33203125" style="1"/>
    <col min="14337" max="14337" width="7.5" style="1" bestFit="1" customWidth="1"/>
    <col min="14338" max="14338" width="42.83203125" style="1" customWidth="1"/>
    <col min="14339" max="14339" width="11.5" style="1" customWidth="1"/>
    <col min="14340" max="14340" width="13" style="1" customWidth="1"/>
    <col min="14341" max="14341" width="12.33203125" style="1" customWidth="1"/>
    <col min="14342" max="14344" width="13.1640625" style="1" customWidth="1"/>
    <col min="14345" max="14345" width="19" style="1" customWidth="1"/>
    <col min="14346" max="14346" width="12.1640625" style="1" customWidth="1"/>
    <col min="14347" max="14592" width="9.33203125" style="1"/>
    <col min="14593" max="14593" width="7.5" style="1" bestFit="1" customWidth="1"/>
    <col min="14594" max="14594" width="42.83203125" style="1" customWidth="1"/>
    <col min="14595" max="14595" width="11.5" style="1" customWidth="1"/>
    <col min="14596" max="14596" width="13" style="1" customWidth="1"/>
    <col min="14597" max="14597" width="12.33203125" style="1" customWidth="1"/>
    <col min="14598" max="14600" width="13.1640625" style="1" customWidth="1"/>
    <col min="14601" max="14601" width="19" style="1" customWidth="1"/>
    <col min="14602" max="14602" width="12.1640625" style="1" customWidth="1"/>
    <col min="14603" max="14848" width="9.33203125" style="1"/>
    <col min="14849" max="14849" width="7.5" style="1" bestFit="1" customWidth="1"/>
    <col min="14850" max="14850" width="42.83203125" style="1" customWidth="1"/>
    <col min="14851" max="14851" width="11.5" style="1" customWidth="1"/>
    <col min="14852" max="14852" width="13" style="1" customWidth="1"/>
    <col min="14853" max="14853" width="12.33203125" style="1" customWidth="1"/>
    <col min="14854" max="14856" width="13.1640625" style="1" customWidth="1"/>
    <col min="14857" max="14857" width="19" style="1" customWidth="1"/>
    <col min="14858" max="14858" width="12.1640625" style="1" customWidth="1"/>
    <col min="14859" max="15104" width="9.33203125" style="1"/>
    <col min="15105" max="15105" width="7.5" style="1" bestFit="1" customWidth="1"/>
    <col min="15106" max="15106" width="42.83203125" style="1" customWidth="1"/>
    <col min="15107" max="15107" width="11.5" style="1" customWidth="1"/>
    <col min="15108" max="15108" width="13" style="1" customWidth="1"/>
    <col min="15109" max="15109" width="12.33203125" style="1" customWidth="1"/>
    <col min="15110" max="15112" width="13.1640625" style="1" customWidth="1"/>
    <col min="15113" max="15113" width="19" style="1" customWidth="1"/>
    <col min="15114" max="15114" width="12.1640625" style="1" customWidth="1"/>
    <col min="15115" max="15360" width="9.33203125" style="1"/>
    <col min="15361" max="15361" width="7.5" style="1" bestFit="1" customWidth="1"/>
    <col min="15362" max="15362" width="42.83203125" style="1" customWidth="1"/>
    <col min="15363" max="15363" width="11.5" style="1" customWidth="1"/>
    <col min="15364" max="15364" width="13" style="1" customWidth="1"/>
    <col min="15365" max="15365" width="12.33203125" style="1" customWidth="1"/>
    <col min="15366" max="15368" width="13.1640625" style="1" customWidth="1"/>
    <col min="15369" max="15369" width="19" style="1" customWidth="1"/>
    <col min="15370" max="15370" width="12.1640625" style="1" customWidth="1"/>
    <col min="15371" max="15616" width="9.33203125" style="1"/>
    <col min="15617" max="15617" width="7.5" style="1" bestFit="1" customWidth="1"/>
    <col min="15618" max="15618" width="42.83203125" style="1" customWidth="1"/>
    <col min="15619" max="15619" width="11.5" style="1" customWidth="1"/>
    <col min="15620" max="15620" width="13" style="1" customWidth="1"/>
    <col min="15621" max="15621" width="12.33203125" style="1" customWidth="1"/>
    <col min="15622" max="15624" width="13.1640625" style="1" customWidth="1"/>
    <col min="15625" max="15625" width="19" style="1" customWidth="1"/>
    <col min="15626" max="15626" width="12.1640625" style="1" customWidth="1"/>
    <col min="15627" max="15872" width="9.33203125" style="1"/>
    <col min="15873" max="15873" width="7.5" style="1" bestFit="1" customWidth="1"/>
    <col min="15874" max="15874" width="42.83203125" style="1" customWidth="1"/>
    <col min="15875" max="15875" width="11.5" style="1" customWidth="1"/>
    <col min="15876" max="15876" width="13" style="1" customWidth="1"/>
    <col min="15877" max="15877" width="12.33203125" style="1" customWidth="1"/>
    <col min="15878" max="15880" width="13.1640625" style="1" customWidth="1"/>
    <col min="15881" max="15881" width="19" style="1" customWidth="1"/>
    <col min="15882" max="15882" width="12.1640625" style="1" customWidth="1"/>
    <col min="15883" max="16128" width="9.33203125" style="1"/>
    <col min="16129" max="16129" width="7.5" style="1" bestFit="1" customWidth="1"/>
    <col min="16130" max="16130" width="42.83203125" style="1" customWidth="1"/>
    <col min="16131" max="16131" width="11.5" style="1" customWidth="1"/>
    <col min="16132" max="16132" width="13" style="1" customWidth="1"/>
    <col min="16133" max="16133" width="12.33203125" style="1" customWidth="1"/>
    <col min="16134" max="16136" width="13.1640625" style="1" customWidth="1"/>
    <col min="16137" max="16137" width="19" style="1" customWidth="1"/>
    <col min="16138" max="16138" width="12.1640625" style="1" customWidth="1"/>
    <col min="16139" max="16384" width="9.33203125" style="1"/>
  </cols>
  <sheetData>
    <row r="1" spans="1:10" x14ac:dyDescent="0.3">
      <c r="A1" s="429" t="s">
        <v>617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0" x14ac:dyDescent="0.3">
      <c r="A2" s="429" t="s">
        <v>1</v>
      </c>
      <c r="B2" s="429"/>
      <c r="C2" s="429"/>
      <c r="D2" s="429"/>
      <c r="E2" s="429"/>
      <c r="F2" s="429"/>
      <c r="G2" s="429"/>
      <c r="H2" s="429"/>
      <c r="I2" s="429"/>
      <c r="J2" s="429"/>
    </row>
    <row r="3" spans="1:10" x14ac:dyDescent="0.3">
      <c r="A3" s="429" t="s">
        <v>670</v>
      </c>
      <c r="B3" s="429"/>
      <c r="C3" s="429"/>
      <c r="D3" s="429"/>
      <c r="E3" s="429"/>
      <c r="F3" s="429"/>
      <c r="G3" s="429"/>
      <c r="H3" s="429"/>
      <c r="I3" s="429"/>
      <c r="J3" s="429"/>
    </row>
    <row r="4" spans="1:10" x14ac:dyDescent="0.3">
      <c r="A4" s="429" t="s">
        <v>2</v>
      </c>
      <c r="B4" s="429"/>
      <c r="C4" s="429"/>
      <c r="D4" s="429"/>
      <c r="E4" s="429"/>
      <c r="F4" s="429"/>
      <c r="G4" s="429"/>
      <c r="H4" s="429"/>
      <c r="I4" s="429"/>
      <c r="J4" s="429"/>
    </row>
    <row r="5" spans="1:10" ht="18.75" x14ac:dyDescent="0.3">
      <c r="A5" s="430" t="s">
        <v>3</v>
      </c>
      <c r="B5" s="433" t="s">
        <v>4</v>
      </c>
      <c r="C5" s="436" t="s">
        <v>596</v>
      </c>
      <c r="D5" s="436" t="s">
        <v>597</v>
      </c>
      <c r="E5" s="436" t="s">
        <v>598</v>
      </c>
      <c r="F5" s="439" t="s">
        <v>599</v>
      </c>
      <c r="G5" s="440"/>
      <c r="H5" s="440"/>
      <c r="I5" s="441" t="s">
        <v>19</v>
      </c>
      <c r="J5" s="444" t="s">
        <v>600</v>
      </c>
    </row>
    <row r="6" spans="1:10" ht="18.75" x14ac:dyDescent="0.3">
      <c r="A6" s="431"/>
      <c r="B6" s="434"/>
      <c r="C6" s="437"/>
      <c r="D6" s="437"/>
      <c r="E6" s="437"/>
      <c r="F6" s="436" t="s">
        <v>601</v>
      </c>
      <c r="G6" s="436" t="s">
        <v>602</v>
      </c>
      <c r="H6" s="436" t="s">
        <v>603</v>
      </c>
      <c r="I6" s="442"/>
      <c r="J6" s="444"/>
    </row>
    <row r="7" spans="1:10" ht="18.75" x14ac:dyDescent="0.3">
      <c r="A7" s="431"/>
      <c r="B7" s="434"/>
      <c r="C7" s="437"/>
      <c r="D7" s="437"/>
      <c r="E7" s="437"/>
      <c r="F7" s="437"/>
      <c r="G7" s="437"/>
      <c r="H7" s="437"/>
      <c r="I7" s="442"/>
      <c r="J7" s="444"/>
    </row>
    <row r="8" spans="1:10" ht="18.75" x14ac:dyDescent="0.3">
      <c r="A8" s="431"/>
      <c r="B8" s="434"/>
      <c r="C8" s="437"/>
      <c r="D8" s="437"/>
      <c r="E8" s="437"/>
      <c r="F8" s="437"/>
      <c r="G8" s="437"/>
      <c r="H8" s="437"/>
      <c r="I8" s="442"/>
      <c r="J8" s="444"/>
    </row>
    <row r="9" spans="1:10" ht="18.75" x14ac:dyDescent="0.3">
      <c r="A9" s="432"/>
      <c r="B9" s="435"/>
      <c r="C9" s="438"/>
      <c r="D9" s="438"/>
      <c r="E9" s="438"/>
      <c r="F9" s="438"/>
      <c r="G9" s="438"/>
      <c r="H9" s="438"/>
      <c r="I9" s="443"/>
      <c r="J9" s="444"/>
    </row>
    <row r="10" spans="1:10" ht="18.75" x14ac:dyDescent="0.3">
      <c r="A10" s="85">
        <v>1</v>
      </c>
      <c r="B10" s="336" t="s">
        <v>861</v>
      </c>
      <c r="C10" s="3" t="s">
        <v>618</v>
      </c>
      <c r="D10" s="85" t="s">
        <v>619</v>
      </c>
      <c r="E10" s="85">
        <v>2562</v>
      </c>
      <c r="F10" s="33"/>
      <c r="G10" s="33"/>
      <c r="H10" s="33"/>
      <c r="I10" s="87">
        <v>200000</v>
      </c>
      <c r="J10" s="85" t="s">
        <v>616</v>
      </c>
    </row>
    <row r="11" spans="1:10" ht="18.75" x14ac:dyDescent="0.3">
      <c r="A11" s="85"/>
      <c r="B11" s="335" t="s">
        <v>862</v>
      </c>
      <c r="C11" s="3" t="s">
        <v>618</v>
      </c>
      <c r="D11" s="85" t="s">
        <v>619</v>
      </c>
      <c r="E11" s="85">
        <v>2562</v>
      </c>
      <c r="F11" s="85"/>
      <c r="G11" s="85"/>
      <c r="H11" s="85"/>
      <c r="I11" s="85" t="s">
        <v>619</v>
      </c>
      <c r="J11" s="85" t="s">
        <v>616</v>
      </c>
    </row>
    <row r="12" spans="1:10" ht="18.75" x14ac:dyDescent="0.3">
      <c r="A12" s="85"/>
      <c r="B12" s="335" t="s">
        <v>881</v>
      </c>
      <c r="C12" s="3" t="s">
        <v>618</v>
      </c>
      <c r="D12" s="85" t="s">
        <v>619</v>
      </c>
      <c r="E12" s="85">
        <v>2562</v>
      </c>
      <c r="F12" s="85"/>
      <c r="G12" s="85"/>
      <c r="H12" s="85"/>
      <c r="I12" s="85" t="s">
        <v>619</v>
      </c>
      <c r="J12" s="85" t="s">
        <v>616</v>
      </c>
    </row>
    <row r="13" spans="1:10" ht="18.75" x14ac:dyDescent="0.3">
      <c r="A13" s="85">
        <v>2</v>
      </c>
      <c r="B13" s="336" t="s">
        <v>863</v>
      </c>
      <c r="C13" s="3" t="s">
        <v>618</v>
      </c>
      <c r="D13" s="85" t="s">
        <v>619</v>
      </c>
      <c r="E13" s="85">
        <v>2562</v>
      </c>
      <c r="F13" s="33"/>
      <c r="G13" s="33"/>
      <c r="H13" s="33"/>
      <c r="I13" s="87">
        <v>275000</v>
      </c>
      <c r="J13" s="85" t="s">
        <v>616</v>
      </c>
    </row>
    <row r="14" spans="1:10" ht="18.75" x14ac:dyDescent="0.3">
      <c r="A14" s="85">
        <v>3</v>
      </c>
      <c r="B14" s="336" t="s">
        <v>864</v>
      </c>
      <c r="C14" s="3" t="s">
        <v>618</v>
      </c>
      <c r="D14" s="85" t="s">
        <v>619</v>
      </c>
      <c r="E14" s="85">
        <v>2562</v>
      </c>
      <c r="F14" s="33"/>
      <c r="G14" s="33"/>
      <c r="H14" s="33"/>
      <c r="I14" s="87">
        <v>35000</v>
      </c>
      <c r="J14" s="85" t="s">
        <v>616</v>
      </c>
    </row>
    <row r="15" spans="1:10" ht="18.75" x14ac:dyDescent="0.3">
      <c r="A15" s="85">
        <v>4</v>
      </c>
      <c r="B15" s="337" t="s">
        <v>865</v>
      </c>
      <c r="C15" s="85" t="s">
        <v>618</v>
      </c>
      <c r="D15" s="85" t="s">
        <v>619</v>
      </c>
      <c r="E15" s="85">
        <v>2562</v>
      </c>
      <c r="F15" s="33"/>
      <c r="G15" s="33"/>
      <c r="H15" s="33"/>
      <c r="I15" s="87">
        <v>17000</v>
      </c>
      <c r="J15" s="85" t="s">
        <v>616</v>
      </c>
    </row>
    <row r="16" spans="1:10" ht="18.75" x14ac:dyDescent="0.3">
      <c r="A16" s="28">
        <v>5</v>
      </c>
      <c r="B16" s="338" t="s">
        <v>866</v>
      </c>
      <c r="C16" s="28" t="s">
        <v>618</v>
      </c>
      <c r="D16" s="28" t="s">
        <v>619</v>
      </c>
      <c r="E16" s="85">
        <v>2562</v>
      </c>
      <c r="F16" s="33"/>
      <c r="G16" s="33"/>
      <c r="H16" s="33"/>
      <c r="I16" s="87">
        <v>75000</v>
      </c>
      <c r="J16" s="85" t="s">
        <v>616</v>
      </c>
    </row>
    <row r="17" spans="1:10" ht="18.75" x14ac:dyDescent="0.3">
      <c r="A17" s="28">
        <v>6</v>
      </c>
      <c r="B17" s="337" t="s">
        <v>867</v>
      </c>
      <c r="C17" s="28" t="s">
        <v>618</v>
      </c>
      <c r="D17" s="85" t="s">
        <v>619</v>
      </c>
      <c r="E17" s="85">
        <v>2562</v>
      </c>
      <c r="F17" s="33"/>
      <c r="G17" s="33"/>
      <c r="H17" s="33"/>
      <c r="I17" s="87">
        <v>99000</v>
      </c>
      <c r="J17" s="85" t="s">
        <v>616</v>
      </c>
    </row>
    <row r="18" spans="1:10" ht="18.75" customHeight="1" x14ac:dyDescent="0.3">
      <c r="A18" s="28">
        <v>7</v>
      </c>
      <c r="B18" s="337" t="s">
        <v>868</v>
      </c>
      <c r="C18" s="85" t="s">
        <v>618</v>
      </c>
      <c r="D18" s="85" t="s">
        <v>619</v>
      </c>
      <c r="E18" s="85">
        <v>2562</v>
      </c>
      <c r="F18" s="33"/>
      <c r="G18" s="33"/>
      <c r="H18" s="33"/>
      <c r="I18" s="87">
        <v>95000</v>
      </c>
      <c r="J18" s="85" t="s">
        <v>616</v>
      </c>
    </row>
    <row r="19" spans="1:10" ht="18.75" customHeight="1" x14ac:dyDescent="0.3">
      <c r="A19" s="28">
        <v>8</v>
      </c>
      <c r="B19" s="337" t="s">
        <v>869</v>
      </c>
      <c r="C19" s="85" t="s">
        <v>618</v>
      </c>
      <c r="D19" s="85" t="s">
        <v>619</v>
      </c>
      <c r="E19" s="85">
        <v>2562</v>
      </c>
      <c r="F19" s="33"/>
      <c r="G19" s="33"/>
      <c r="H19" s="33"/>
      <c r="I19" s="87">
        <v>90000</v>
      </c>
      <c r="J19" s="28" t="s">
        <v>640</v>
      </c>
    </row>
    <row r="20" spans="1:10" ht="18.75" customHeight="1" x14ac:dyDescent="0.3">
      <c r="A20" s="28">
        <v>9</v>
      </c>
      <c r="B20" s="335" t="s">
        <v>870</v>
      </c>
      <c r="C20" s="28" t="s">
        <v>618</v>
      </c>
      <c r="D20" s="28" t="s">
        <v>619</v>
      </c>
      <c r="E20" s="85">
        <v>2562</v>
      </c>
      <c r="F20" s="33"/>
      <c r="G20" s="33"/>
      <c r="H20" s="33"/>
      <c r="I20" s="87">
        <v>35000</v>
      </c>
      <c r="J20" s="28" t="s">
        <v>871</v>
      </c>
    </row>
    <row r="21" spans="1:10" ht="18.75" customHeight="1" x14ac:dyDescent="0.3">
      <c r="A21" s="28">
        <v>10</v>
      </c>
      <c r="B21" s="335" t="s">
        <v>873</v>
      </c>
      <c r="C21" s="28" t="s">
        <v>618</v>
      </c>
      <c r="D21" s="28" t="s">
        <v>619</v>
      </c>
      <c r="E21" s="85">
        <v>2562</v>
      </c>
      <c r="F21" s="33"/>
      <c r="G21" s="33"/>
      <c r="H21" s="33"/>
      <c r="I21" s="87">
        <v>25000</v>
      </c>
      <c r="J21" s="28" t="s">
        <v>872</v>
      </c>
    </row>
    <row r="22" spans="1:10" ht="18.75" customHeight="1" x14ac:dyDescent="0.3">
      <c r="A22" s="28">
        <v>11</v>
      </c>
      <c r="B22" s="335" t="s">
        <v>885</v>
      </c>
      <c r="C22" s="28" t="s">
        <v>618</v>
      </c>
      <c r="D22" s="28" t="s">
        <v>619</v>
      </c>
      <c r="E22" s="85">
        <v>2562</v>
      </c>
      <c r="F22" s="33"/>
      <c r="G22" s="33"/>
      <c r="H22" s="33"/>
      <c r="I22" s="87">
        <v>120000</v>
      </c>
      <c r="J22" s="28" t="s">
        <v>642</v>
      </c>
    </row>
    <row r="23" spans="1:10" ht="18.75" customHeight="1" x14ac:dyDescent="0.3">
      <c r="A23" s="28">
        <v>12</v>
      </c>
      <c r="B23" s="335" t="s">
        <v>874</v>
      </c>
      <c r="C23" s="28" t="s">
        <v>618</v>
      </c>
      <c r="D23" s="28" t="s">
        <v>619</v>
      </c>
      <c r="E23" s="85">
        <v>2562</v>
      </c>
      <c r="F23" s="33"/>
      <c r="G23" s="33"/>
      <c r="H23" s="33"/>
      <c r="I23" s="87">
        <v>55000</v>
      </c>
      <c r="J23" s="28" t="s">
        <v>642</v>
      </c>
    </row>
    <row r="24" spans="1:10" ht="18.75" customHeight="1" x14ac:dyDescent="0.3">
      <c r="A24" s="28">
        <v>13</v>
      </c>
      <c r="B24" s="337" t="s">
        <v>880</v>
      </c>
      <c r="C24" s="28" t="s">
        <v>618</v>
      </c>
      <c r="D24" s="28" t="s">
        <v>619</v>
      </c>
      <c r="E24" s="85">
        <v>2562</v>
      </c>
      <c r="F24" s="33"/>
      <c r="G24" s="33"/>
      <c r="H24" s="33"/>
      <c r="I24" s="87">
        <v>55000</v>
      </c>
      <c r="J24" s="28" t="s">
        <v>642</v>
      </c>
    </row>
    <row r="25" spans="1:10" ht="18.75" customHeight="1" x14ac:dyDescent="0.3">
      <c r="A25" s="28"/>
      <c r="B25" s="350" t="s">
        <v>883</v>
      </c>
      <c r="C25" s="28" t="s">
        <v>618</v>
      </c>
      <c r="D25" s="28" t="s">
        <v>619</v>
      </c>
      <c r="E25" s="85">
        <v>2562</v>
      </c>
      <c r="F25" s="33"/>
      <c r="G25" s="33"/>
      <c r="H25" s="33"/>
      <c r="I25" s="85" t="s">
        <v>619</v>
      </c>
      <c r="J25" s="28" t="s">
        <v>642</v>
      </c>
    </row>
    <row r="26" spans="1:10" ht="18.75" customHeight="1" x14ac:dyDescent="0.3">
      <c r="A26" s="28"/>
      <c r="B26" s="350" t="s">
        <v>884</v>
      </c>
      <c r="C26" s="28" t="s">
        <v>618</v>
      </c>
      <c r="D26" s="28" t="s">
        <v>619</v>
      </c>
      <c r="E26" s="85">
        <v>2562</v>
      </c>
      <c r="F26" s="33"/>
      <c r="G26" s="33"/>
      <c r="H26" s="33"/>
      <c r="I26" s="85" t="s">
        <v>619</v>
      </c>
      <c r="J26" s="28" t="s">
        <v>642</v>
      </c>
    </row>
    <row r="27" spans="1:10" ht="18.75" customHeight="1" x14ac:dyDescent="0.3">
      <c r="A27" s="28"/>
      <c r="B27" s="350" t="s">
        <v>875</v>
      </c>
      <c r="C27" s="28" t="s">
        <v>618</v>
      </c>
      <c r="D27" s="28" t="s">
        <v>619</v>
      </c>
      <c r="E27" s="85">
        <v>2562</v>
      </c>
      <c r="F27" s="33"/>
      <c r="G27" s="33"/>
      <c r="H27" s="33"/>
      <c r="I27" s="85" t="s">
        <v>619</v>
      </c>
      <c r="J27" s="28" t="s">
        <v>642</v>
      </c>
    </row>
    <row r="28" spans="1:10" ht="18.75" customHeight="1" x14ac:dyDescent="0.3">
      <c r="A28" s="85"/>
      <c r="B28" s="350" t="s">
        <v>876</v>
      </c>
      <c r="C28" s="28" t="s">
        <v>618</v>
      </c>
      <c r="D28" s="28" t="s">
        <v>619</v>
      </c>
      <c r="E28" s="85">
        <v>2562</v>
      </c>
      <c r="F28" s="29"/>
      <c r="G28" s="29"/>
      <c r="H28" s="29"/>
      <c r="I28" s="85" t="s">
        <v>619</v>
      </c>
      <c r="J28" s="28" t="s">
        <v>642</v>
      </c>
    </row>
    <row r="29" spans="1:10" ht="18.75" customHeight="1" x14ac:dyDescent="0.3">
      <c r="A29" s="85"/>
      <c r="B29" s="350" t="s">
        <v>877</v>
      </c>
      <c r="C29" s="28" t="s">
        <v>618</v>
      </c>
      <c r="D29" s="28" t="s">
        <v>619</v>
      </c>
      <c r="E29" s="85">
        <v>2562</v>
      </c>
      <c r="F29" s="29"/>
      <c r="G29" s="29"/>
      <c r="H29" s="29"/>
      <c r="I29" s="85" t="s">
        <v>619</v>
      </c>
      <c r="J29" s="28" t="s">
        <v>642</v>
      </c>
    </row>
    <row r="30" spans="1:10" ht="18.75" customHeight="1" x14ac:dyDescent="0.3">
      <c r="A30" s="85"/>
      <c r="B30" s="350" t="s">
        <v>878</v>
      </c>
      <c r="C30" s="28" t="s">
        <v>618</v>
      </c>
      <c r="D30" s="28" t="s">
        <v>619</v>
      </c>
      <c r="E30" s="85">
        <v>2562</v>
      </c>
      <c r="F30" s="29"/>
      <c r="G30" s="29"/>
      <c r="H30" s="29"/>
      <c r="I30" s="85" t="s">
        <v>619</v>
      </c>
      <c r="J30" s="28" t="s">
        <v>642</v>
      </c>
    </row>
    <row r="31" spans="1:10" ht="18.75" customHeight="1" x14ac:dyDescent="0.3">
      <c r="A31" s="85"/>
      <c r="B31" s="351" t="s">
        <v>879</v>
      </c>
      <c r="C31" s="28" t="s">
        <v>618</v>
      </c>
      <c r="D31" s="28" t="s">
        <v>619</v>
      </c>
      <c r="E31" s="85">
        <v>2562</v>
      </c>
      <c r="F31" s="29"/>
      <c r="G31" s="29"/>
      <c r="H31" s="29"/>
      <c r="I31" s="85" t="s">
        <v>619</v>
      </c>
      <c r="J31" s="28" t="s">
        <v>642</v>
      </c>
    </row>
    <row r="32" spans="1:10" ht="18.75" customHeight="1" x14ac:dyDescent="0.3">
      <c r="A32" s="85"/>
      <c r="B32" s="350" t="s">
        <v>882</v>
      </c>
      <c r="C32" s="28" t="s">
        <v>618</v>
      </c>
      <c r="D32" s="28" t="s">
        <v>619</v>
      </c>
      <c r="E32" s="85">
        <v>2562</v>
      </c>
      <c r="F32" s="29"/>
      <c r="G32" s="29"/>
      <c r="H32" s="29"/>
      <c r="I32" s="85" t="s">
        <v>619</v>
      </c>
      <c r="J32" s="28" t="s">
        <v>642</v>
      </c>
    </row>
    <row r="33" spans="1:10" ht="18.75" x14ac:dyDescent="0.3">
      <c r="A33" s="85">
        <v>14</v>
      </c>
      <c r="B33" s="43" t="s">
        <v>892</v>
      </c>
      <c r="C33" s="28" t="s">
        <v>618</v>
      </c>
      <c r="D33" s="28" t="s">
        <v>619</v>
      </c>
      <c r="E33" s="85">
        <v>2562</v>
      </c>
      <c r="F33" s="29"/>
      <c r="G33" s="29"/>
      <c r="H33" s="29"/>
      <c r="I33" s="353">
        <v>99000</v>
      </c>
      <c r="J33" s="28" t="s">
        <v>642</v>
      </c>
    </row>
    <row r="34" spans="1:10" ht="18.75" x14ac:dyDescent="0.3">
      <c r="A34" s="85"/>
      <c r="B34" s="43" t="s">
        <v>886</v>
      </c>
      <c r="C34" s="28" t="s">
        <v>618</v>
      </c>
      <c r="D34" s="28" t="s">
        <v>619</v>
      </c>
      <c r="E34" s="85">
        <v>2562</v>
      </c>
      <c r="F34" s="29"/>
      <c r="G34" s="29"/>
      <c r="H34" s="29"/>
      <c r="I34" s="85" t="s">
        <v>619</v>
      </c>
      <c r="J34" s="28" t="s">
        <v>642</v>
      </c>
    </row>
    <row r="35" spans="1:10" ht="18.75" x14ac:dyDescent="0.3">
      <c r="A35" s="85"/>
      <c r="B35" s="43" t="s">
        <v>887</v>
      </c>
      <c r="C35" s="28" t="s">
        <v>618</v>
      </c>
      <c r="D35" s="28" t="s">
        <v>619</v>
      </c>
      <c r="E35" s="85">
        <v>2562</v>
      </c>
      <c r="F35" s="29"/>
      <c r="G35" s="29"/>
      <c r="H35" s="29"/>
      <c r="I35" s="85" t="s">
        <v>619</v>
      </c>
      <c r="J35" s="28" t="s">
        <v>642</v>
      </c>
    </row>
    <row r="36" spans="1:10" ht="18.75" x14ac:dyDescent="0.3">
      <c r="A36" s="85"/>
      <c r="B36" s="43" t="s">
        <v>888</v>
      </c>
      <c r="C36" s="28" t="s">
        <v>618</v>
      </c>
      <c r="D36" s="28" t="s">
        <v>619</v>
      </c>
      <c r="E36" s="85">
        <v>2562</v>
      </c>
      <c r="F36" s="29"/>
      <c r="G36" s="29"/>
      <c r="H36" s="29"/>
      <c r="I36" s="85" t="s">
        <v>619</v>
      </c>
      <c r="J36" s="28" t="s">
        <v>642</v>
      </c>
    </row>
    <row r="37" spans="1:10" ht="18.75" x14ac:dyDescent="0.3">
      <c r="A37" s="85">
        <v>15</v>
      </c>
      <c r="B37" s="43" t="s">
        <v>893</v>
      </c>
      <c r="C37" s="28" t="s">
        <v>618</v>
      </c>
      <c r="D37" s="28" t="s">
        <v>619</v>
      </c>
      <c r="E37" s="85">
        <v>2562</v>
      </c>
      <c r="F37" s="29"/>
      <c r="G37" s="29"/>
      <c r="H37" s="29"/>
      <c r="I37" s="353">
        <v>2200</v>
      </c>
      <c r="J37" s="28" t="s">
        <v>642</v>
      </c>
    </row>
    <row r="38" spans="1:10" ht="18.75" x14ac:dyDescent="0.3">
      <c r="A38" s="85"/>
      <c r="B38" s="43" t="s">
        <v>889</v>
      </c>
      <c r="C38" s="28" t="s">
        <v>618</v>
      </c>
      <c r="D38" s="28" t="s">
        <v>619</v>
      </c>
      <c r="E38" s="85">
        <v>2562</v>
      </c>
      <c r="F38" s="29"/>
      <c r="G38" s="29"/>
      <c r="H38" s="29"/>
      <c r="I38" s="85" t="s">
        <v>619</v>
      </c>
      <c r="J38" s="28" t="s">
        <v>642</v>
      </c>
    </row>
    <row r="39" spans="1:10" ht="18.75" x14ac:dyDescent="0.3">
      <c r="A39" s="85"/>
      <c r="B39" s="43" t="s">
        <v>890</v>
      </c>
      <c r="C39" s="28" t="s">
        <v>618</v>
      </c>
      <c r="D39" s="28" t="s">
        <v>619</v>
      </c>
      <c r="E39" s="85">
        <v>2562</v>
      </c>
      <c r="F39" s="29"/>
      <c r="G39" s="29"/>
      <c r="H39" s="29"/>
      <c r="I39" s="85" t="s">
        <v>619</v>
      </c>
      <c r="J39" s="28" t="s">
        <v>642</v>
      </c>
    </row>
    <row r="40" spans="1:10" ht="18.75" x14ac:dyDescent="0.3">
      <c r="A40" s="85"/>
      <c r="B40" s="43" t="s">
        <v>891</v>
      </c>
      <c r="C40" s="28" t="s">
        <v>618</v>
      </c>
      <c r="D40" s="28" t="s">
        <v>619</v>
      </c>
      <c r="E40" s="85">
        <v>2562</v>
      </c>
      <c r="F40" s="29"/>
      <c r="G40" s="29"/>
      <c r="H40" s="29"/>
      <c r="I40" s="85" t="s">
        <v>619</v>
      </c>
      <c r="J40" s="28" t="s">
        <v>642</v>
      </c>
    </row>
    <row r="41" spans="1:10" ht="18.75" x14ac:dyDescent="0.3">
      <c r="A41" s="85">
        <v>16</v>
      </c>
      <c r="B41" s="43" t="s">
        <v>894</v>
      </c>
      <c r="C41" s="28" t="s">
        <v>618</v>
      </c>
      <c r="D41" s="28" t="s">
        <v>619</v>
      </c>
      <c r="E41" s="85">
        <v>2562</v>
      </c>
      <c r="F41" s="29"/>
      <c r="G41" s="29"/>
      <c r="H41" s="29"/>
      <c r="I41" s="354">
        <v>200000</v>
      </c>
      <c r="J41" s="334" t="s">
        <v>616</v>
      </c>
    </row>
    <row r="42" spans="1:10" ht="18.75" x14ac:dyDescent="0.3">
      <c r="A42" s="85">
        <v>17</v>
      </c>
      <c r="B42" s="43" t="s">
        <v>643</v>
      </c>
      <c r="C42" s="28" t="s">
        <v>618</v>
      </c>
      <c r="D42" s="28" t="s">
        <v>619</v>
      </c>
      <c r="E42" s="85">
        <v>2562</v>
      </c>
      <c r="F42" s="29"/>
      <c r="G42" s="29"/>
      <c r="H42" s="29"/>
      <c r="I42" s="354">
        <v>100000</v>
      </c>
      <c r="J42" s="334" t="s">
        <v>616</v>
      </c>
    </row>
    <row r="43" spans="1:10" ht="18.75" x14ac:dyDescent="0.3">
      <c r="A43" s="85">
        <v>18</v>
      </c>
      <c r="B43" s="43" t="s">
        <v>895</v>
      </c>
      <c r="C43" s="28" t="s">
        <v>618</v>
      </c>
      <c r="D43" s="28" t="s">
        <v>619</v>
      </c>
      <c r="E43" s="85">
        <v>2562</v>
      </c>
      <c r="F43" s="29"/>
      <c r="G43" s="29"/>
      <c r="H43" s="29"/>
      <c r="I43" s="354">
        <v>50000</v>
      </c>
      <c r="J43" s="334" t="s">
        <v>860</v>
      </c>
    </row>
    <row r="44" spans="1:10" ht="18.75" x14ac:dyDescent="0.3">
      <c r="A44" s="85">
        <v>19</v>
      </c>
      <c r="B44" s="355" t="s">
        <v>896</v>
      </c>
      <c r="C44" s="28" t="s">
        <v>618</v>
      </c>
      <c r="D44" s="28" t="s">
        <v>619</v>
      </c>
      <c r="E44" s="85">
        <v>2562</v>
      </c>
      <c r="F44" s="29"/>
      <c r="G44" s="29"/>
      <c r="H44" s="29"/>
      <c r="I44" s="354">
        <v>95000</v>
      </c>
      <c r="J44" s="334" t="s">
        <v>616</v>
      </c>
    </row>
    <row r="45" spans="1:10" ht="18.75" x14ac:dyDescent="0.3">
      <c r="A45" s="85">
        <v>20</v>
      </c>
      <c r="B45" s="355" t="s">
        <v>897</v>
      </c>
      <c r="C45" s="28" t="s">
        <v>618</v>
      </c>
      <c r="D45" s="28" t="s">
        <v>619</v>
      </c>
      <c r="E45" s="85">
        <v>2562</v>
      </c>
      <c r="F45" s="29"/>
      <c r="G45" s="29"/>
      <c r="H45" s="29"/>
      <c r="I45" s="354">
        <v>50000</v>
      </c>
      <c r="J45" s="334" t="s">
        <v>616</v>
      </c>
    </row>
    <row r="46" spans="1:10" x14ac:dyDescent="0.35">
      <c r="A46" s="85"/>
      <c r="B46" s="357" t="s">
        <v>898</v>
      </c>
      <c r="C46" s="29"/>
      <c r="D46" s="29"/>
      <c r="E46" s="29"/>
      <c r="F46" s="29"/>
      <c r="G46" s="29"/>
      <c r="H46" s="29"/>
      <c r="I46" s="356">
        <f>SUM(I10:I45)</f>
        <v>1772200</v>
      </c>
      <c r="J46" s="29"/>
    </row>
  </sheetData>
  <mergeCells count="15">
    <mergeCell ref="A1:J1"/>
    <mergeCell ref="A2:J2"/>
    <mergeCell ref="A3:J3"/>
    <mergeCell ref="A4:J4"/>
    <mergeCell ref="A5:A9"/>
    <mergeCell ref="B5:B9"/>
    <mergeCell ref="C5:C9"/>
    <mergeCell ref="D5:D9"/>
    <mergeCell ref="E5:E9"/>
    <mergeCell ref="F5:H5"/>
    <mergeCell ref="I5:I9"/>
    <mergeCell ref="J5:J9"/>
    <mergeCell ref="F6:F9"/>
    <mergeCell ref="G6:G9"/>
    <mergeCell ref="H6:H9"/>
  </mergeCells>
  <pageMargins left="0.7" right="0.7" top="0.75" bottom="0.75" header="0.3" footer="0.3"/>
  <pageSetup paperSize="2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A7" workbookViewId="0">
      <selection activeCell="A14" sqref="A14"/>
    </sheetView>
  </sheetViews>
  <sheetFormatPr defaultRowHeight="18.75" x14ac:dyDescent="0.3"/>
  <cols>
    <col min="1" max="1" width="50.6640625" style="2" customWidth="1"/>
    <col min="2" max="2" width="15.1640625" style="5" customWidth="1"/>
    <col min="3" max="5" width="12.83203125" style="6" customWidth="1"/>
    <col min="6" max="6" width="14.5" style="6" bestFit="1" customWidth="1"/>
    <col min="7" max="8" width="12.83203125" style="6" customWidth="1"/>
    <col min="9" max="9" width="13.33203125" style="6" bestFit="1" customWidth="1"/>
    <col min="10" max="11" width="12.83203125" style="6" customWidth="1"/>
    <col min="12" max="12" width="13.33203125" style="6" bestFit="1" customWidth="1"/>
    <col min="13" max="14" width="12.83203125" style="6" customWidth="1"/>
    <col min="15" max="15" width="16.33203125" style="2" bestFit="1" customWidth="1"/>
    <col min="16" max="16384" width="9.33203125" style="2"/>
  </cols>
  <sheetData>
    <row r="1" spans="1:16" ht="21" x14ac:dyDescent="0.3">
      <c r="A1" s="445" t="s">
        <v>636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"/>
      <c r="P1" s="45"/>
    </row>
    <row r="2" spans="1:16" ht="21" x14ac:dyDescent="0.3">
      <c r="A2" s="445" t="s">
        <v>2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"/>
      <c r="P2" s="45"/>
    </row>
    <row r="4" spans="1:16" s="1" customFormat="1" x14ac:dyDescent="0.3">
      <c r="A4" s="446" t="s">
        <v>621</v>
      </c>
      <c r="B4" s="447" t="s">
        <v>622</v>
      </c>
      <c r="C4" s="448" t="s">
        <v>9</v>
      </c>
      <c r="D4" s="448"/>
      <c r="E4" s="448"/>
      <c r="F4" s="448" t="s">
        <v>10</v>
      </c>
      <c r="G4" s="448"/>
      <c r="H4" s="448"/>
      <c r="I4" s="448" t="s">
        <v>11</v>
      </c>
      <c r="J4" s="448"/>
      <c r="K4" s="448"/>
      <c r="L4" s="448" t="s">
        <v>12</v>
      </c>
      <c r="M4" s="448"/>
      <c r="N4" s="448"/>
    </row>
    <row r="5" spans="1:16" s="1" customFormat="1" x14ac:dyDescent="0.3">
      <c r="A5" s="446"/>
      <c r="B5" s="447"/>
      <c r="C5" s="7">
        <v>22190</v>
      </c>
      <c r="D5" s="7">
        <v>22221</v>
      </c>
      <c r="E5" s="7">
        <v>22251</v>
      </c>
      <c r="F5" s="7">
        <v>22282</v>
      </c>
      <c r="G5" s="7">
        <v>22313</v>
      </c>
      <c r="H5" s="7">
        <v>22341</v>
      </c>
      <c r="I5" s="7">
        <v>22372</v>
      </c>
      <c r="J5" s="7">
        <v>22402</v>
      </c>
      <c r="K5" s="7">
        <v>22433</v>
      </c>
      <c r="L5" s="7">
        <v>22463</v>
      </c>
      <c r="M5" s="7">
        <v>22494</v>
      </c>
      <c r="N5" s="7">
        <v>22525</v>
      </c>
    </row>
    <row r="6" spans="1:16" s="1" customFormat="1" x14ac:dyDescent="0.3">
      <c r="A6" s="8" t="s">
        <v>623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6" x14ac:dyDescent="0.3">
      <c r="A7" s="10" t="s">
        <v>624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6" x14ac:dyDescent="0.3">
      <c r="A8" s="10" t="s">
        <v>625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6" x14ac:dyDescent="0.3">
      <c r="A9" s="10" t="s">
        <v>626</v>
      </c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6" x14ac:dyDescent="0.3">
      <c r="A10" s="10" t="s">
        <v>627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</row>
    <row r="11" spans="1:16" x14ac:dyDescent="0.3">
      <c r="A11" s="10" t="s">
        <v>628</v>
      </c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</row>
    <row r="12" spans="1:16" x14ac:dyDescent="0.3">
      <c r="A12" s="10" t="s">
        <v>629</v>
      </c>
      <c r="B12" s="11"/>
      <c r="C12" s="34"/>
      <c r="D12" s="34"/>
      <c r="E12" s="34"/>
      <c r="F12" s="12"/>
      <c r="G12" s="12"/>
      <c r="H12" s="12"/>
      <c r="I12" s="12"/>
      <c r="J12" s="12"/>
      <c r="K12" s="12"/>
      <c r="L12" s="12"/>
      <c r="M12" s="12"/>
      <c r="N12" s="12"/>
    </row>
    <row r="13" spans="1:16" x14ac:dyDescent="0.3">
      <c r="A13" s="10" t="s">
        <v>630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6" x14ac:dyDescent="0.3">
      <c r="A14" s="10" t="s">
        <v>631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</row>
    <row r="15" spans="1:16" x14ac:dyDescent="0.3">
      <c r="A15" s="10" t="s">
        <v>632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</row>
    <row r="16" spans="1:16" x14ac:dyDescent="0.3">
      <c r="A16" s="10" t="s">
        <v>633</v>
      </c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</row>
    <row r="17" spans="1:14" x14ac:dyDescent="0.3">
      <c r="A17" s="10" t="s">
        <v>634</v>
      </c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/>
    </row>
    <row r="18" spans="1:14" x14ac:dyDescent="0.3">
      <c r="A18" s="10"/>
      <c r="B18" s="11"/>
      <c r="C18" s="10"/>
      <c r="D18" s="10"/>
      <c r="E18" s="10"/>
      <c r="F18" s="14"/>
      <c r="G18" s="15"/>
      <c r="H18" s="10"/>
      <c r="I18" s="10"/>
      <c r="J18" s="10"/>
      <c r="K18" s="10"/>
      <c r="L18" s="12"/>
      <c r="M18" s="12"/>
      <c r="N18" s="13"/>
    </row>
    <row r="19" spans="1:14" x14ac:dyDescent="0.3">
      <c r="A19" s="10"/>
      <c r="B19" s="11"/>
      <c r="C19" s="10"/>
      <c r="D19" s="10"/>
      <c r="E19" s="10"/>
      <c r="F19" s="14"/>
      <c r="G19" s="15"/>
      <c r="H19" s="10"/>
      <c r="I19" s="10"/>
      <c r="J19" s="10"/>
      <c r="K19" s="10"/>
      <c r="L19" s="12"/>
      <c r="M19" s="12"/>
      <c r="N19" s="13"/>
    </row>
    <row r="20" spans="1:14" x14ac:dyDescent="0.3">
      <c r="A20" s="10"/>
      <c r="B20" s="11"/>
      <c r="C20" s="10"/>
      <c r="D20" s="10"/>
      <c r="E20" s="10"/>
      <c r="F20" s="14"/>
      <c r="G20" s="15"/>
      <c r="H20" s="10"/>
      <c r="I20" s="10"/>
      <c r="J20" s="10"/>
      <c r="K20" s="10"/>
      <c r="L20" s="12"/>
      <c r="M20" s="12"/>
      <c r="N20" s="13"/>
    </row>
    <row r="21" spans="1:14" x14ac:dyDescent="0.3">
      <c r="A21" s="10"/>
      <c r="B21" s="11"/>
      <c r="C21" s="10"/>
      <c r="D21" s="10"/>
      <c r="E21" s="10"/>
      <c r="F21" s="14"/>
      <c r="G21" s="15"/>
      <c r="H21" s="10"/>
      <c r="I21" s="10"/>
      <c r="J21" s="10"/>
      <c r="K21" s="10"/>
      <c r="L21" s="12"/>
      <c r="M21" s="12"/>
      <c r="N21" s="13"/>
    </row>
    <row r="22" spans="1:14" x14ac:dyDescent="0.3">
      <c r="A22" s="10"/>
      <c r="B22" s="11"/>
      <c r="C22" s="10"/>
      <c r="D22" s="10"/>
      <c r="E22" s="10"/>
      <c r="F22" s="14"/>
      <c r="G22" s="15"/>
      <c r="H22" s="10"/>
      <c r="I22" s="10"/>
      <c r="J22" s="10"/>
      <c r="K22" s="10"/>
      <c r="L22" s="12"/>
      <c r="M22" s="12"/>
      <c r="N22" s="13"/>
    </row>
    <row r="23" spans="1:14" x14ac:dyDescent="0.3">
      <c r="A23" s="10"/>
      <c r="B23" s="11"/>
      <c r="C23" s="14"/>
      <c r="D23" s="15"/>
      <c r="E23" s="10"/>
      <c r="F23" s="14"/>
      <c r="G23" s="15"/>
      <c r="H23" s="10"/>
      <c r="I23" s="10"/>
      <c r="J23" s="10"/>
      <c r="K23" s="10"/>
      <c r="L23" s="12"/>
      <c r="M23" s="12"/>
      <c r="N23" s="13"/>
    </row>
    <row r="24" spans="1:14" x14ac:dyDescent="0.3">
      <c r="A24" s="10"/>
      <c r="B24" s="11"/>
      <c r="C24" s="14"/>
      <c r="D24" s="15"/>
      <c r="E24" s="10"/>
      <c r="F24" s="10"/>
      <c r="G24" s="10"/>
      <c r="H24" s="10"/>
      <c r="I24" s="10"/>
      <c r="J24" s="10"/>
      <c r="K24" s="10"/>
      <c r="L24" s="12"/>
      <c r="M24" s="12"/>
      <c r="N24" s="13"/>
    </row>
    <row r="25" spans="1:14" x14ac:dyDescent="0.3">
      <c r="A25" s="10"/>
      <c r="B25" s="11"/>
      <c r="C25" s="14"/>
      <c r="D25" s="15"/>
      <c r="E25" s="10"/>
      <c r="F25" s="10"/>
      <c r="G25" s="10"/>
      <c r="H25" s="10"/>
      <c r="I25" s="10"/>
      <c r="J25" s="10"/>
      <c r="K25" s="10"/>
      <c r="L25" s="12"/>
      <c r="M25" s="12"/>
      <c r="N25" s="13"/>
    </row>
    <row r="26" spans="1:14" x14ac:dyDescent="0.3">
      <c r="A26" s="10"/>
      <c r="B26" s="11"/>
      <c r="C26" s="14"/>
      <c r="D26" s="15"/>
      <c r="E26" s="10"/>
      <c r="F26" s="10"/>
      <c r="G26" s="10"/>
      <c r="H26" s="10"/>
      <c r="I26" s="10"/>
      <c r="J26" s="10"/>
      <c r="K26" s="10"/>
      <c r="L26" s="12"/>
      <c r="M26" s="12"/>
      <c r="N26" s="13"/>
    </row>
    <row r="27" spans="1:14" x14ac:dyDescent="0.3">
      <c r="A27" s="10"/>
      <c r="B27" s="11"/>
      <c r="C27" s="14"/>
      <c r="D27" s="15"/>
      <c r="E27" s="10"/>
      <c r="F27" s="10"/>
      <c r="G27" s="10"/>
      <c r="H27" s="10"/>
      <c r="I27" s="10"/>
      <c r="J27" s="10"/>
      <c r="K27" s="10"/>
      <c r="L27" s="12"/>
      <c r="M27" s="12"/>
      <c r="N27" s="13"/>
    </row>
    <row r="28" spans="1:14" x14ac:dyDescent="0.3">
      <c r="A28" s="10"/>
      <c r="B28" s="1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x14ac:dyDescent="0.3">
      <c r="A29" s="17"/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</sheetData>
  <mergeCells count="8">
    <mergeCell ref="A1:N1"/>
    <mergeCell ref="A2:N2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25" workbookViewId="0">
      <selection activeCell="E6" sqref="E6:E10"/>
    </sheetView>
  </sheetViews>
  <sheetFormatPr defaultRowHeight="21" x14ac:dyDescent="0.45"/>
  <cols>
    <col min="2" max="2" width="53.5" customWidth="1"/>
    <col min="4" max="4" width="16.83203125" customWidth="1"/>
    <col min="9" max="9" width="18.33203125" customWidth="1"/>
    <col min="10" max="10" width="19.1640625" customWidth="1"/>
  </cols>
  <sheetData>
    <row r="1" spans="1:10" x14ac:dyDescent="0.45">
      <c r="A1" s="429" t="s">
        <v>671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0" x14ac:dyDescent="0.45">
      <c r="A2" s="429" t="s">
        <v>1</v>
      </c>
      <c r="B2" s="429"/>
      <c r="C2" s="429"/>
      <c r="D2" s="429"/>
      <c r="E2" s="429"/>
      <c r="F2" s="429"/>
      <c r="G2" s="429"/>
      <c r="H2" s="429"/>
      <c r="I2" s="429"/>
      <c r="J2" s="429"/>
    </row>
    <row r="3" spans="1:10" x14ac:dyDescent="0.45">
      <c r="A3" s="429" t="s">
        <v>670</v>
      </c>
      <c r="B3" s="429"/>
      <c r="C3" s="429"/>
      <c r="D3" s="429"/>
      <c r="E3" s="429"/>
      <c r="F3" s="429"/>
      <c r="G3" s="429"/>
      <c r="H3" s="429"/>
      <c r="I3" s="429"/>
      <c r="J3" s="429"/>
    </row>
    <row r="4" spans="1:10" x14ac:dyDescent="0.45">
      <c r="A4" s="429" t="s">
        <v>2</v>
      </c>
      <c r="B4" s="429"/>
      <c r="C4" s="429"/>
      <c r="D4" s="429"/>
      <c r="E4" s="429"/>
      <c r="F4" s="429"/>
      <c r="G4" s="429"/>
      <c r="H4" s="429"/>
      <c r="I4" s="429"/>
      <c r="J4" s="429"/>
    </row>
    <row r="5" spans="1:10" x14ac:dyDescent="0.45">
      <c r="A5" s="25"/>
      <c r="B5" s="26"/>
      <c r="C5" s="25"/>
      <c r="D5" s="25"/>
      <c r="E5" s="25"/>
      <c r="F5" s="25"/>
      <c r="G5" s="25"/>
      <c r="H5" s="25"/>
      <c r="I5" s="25"/>
      <c r="J5" s="25"/>
    </row>
    <row r="6" spans="1:10" x14ac:dyDescent="0.45">
      <c r="A6" s="441" t="s">
        <v>3</v>
      </c>
      <c r="B6" s="433" t="s">
        <v>4</v>
      </c>
      <c r="C6" s="436" t="s">
        <v>596</v>
      </c>
      <c r="D6" s="436" t="s">
        <v>597</v>
      </c>
      <c r="E6" s="436" t="s">
        <v>598</v>
      </c>
      <c r="F6" s="439" t="s">
        <v>599</v>
      </c>
      <c r="G6" s="440"/>
      <c r="H6" s="440"/>
      <c r="I6" s="441" t="s">
        <v>19</v>
      </c>
      <c r="J6" s="444" t="s">
        <v>600</v>
      </c>
    </row>
    <row r="7" spans="1:10" x14ac:dyDescent="0.45">
      <c r="A7" s="442"/>
      <c r="B7" s="434"/>
      <c r="C7" s="437"/>
      <c r="D7" s="437"/>
      <c r="E7" s="437"/>
      <c r="F7" s="436" t="s">
        <v>601</v>
      </c>
      <c r="G7" s="436" t="s">
        <v>602</v>
      </c>
      <c r="H7" s="436" t="s">
        <v>603</v>
      </c>
      <c r="I7" s="442"/>
      <c r="J7" s="444"/>
    </row>
    <row r="8" spans="1:10" x14ac:dyDescent="0.45">
      <c r="A8" s="442"/>
      <c r="B8" s="434"/>
      <c r="C8" s="437"/>
      <c r="D8" s="437"/>
      <c r="E8" s="437"/>
      <c r="F8" s="437"/>
      <c r="G8" s="437"/>
      <c r="H8" s="437"/>
      <c r="I8" s="442"/>
      <c r="J8" s="444"/>
    </row>
    <row r="9" spans="1:10" x14ac:dyDescent="0.45">
      <c r="A9" s="442"/>
      <c r="B9" s="434"/>
      <c r="C9" s="437"/>
      <c r="D9" s="437"/>
      <c r="E9" s="437"/>
      <c r="F9" s="437"/>
      <c r="G9" s="437"/>
      <c r="H9" s="437"/>
      <c r="I9" s="442"/>
      <c r="J9" s="444"/>
    </row>
    <row r="10" spans="1:10" ht="51.75" customHeight="1" x14ac:dyDescent="0.45">
      <c r="A10" s="443"/>
      <c r="B10" s="435"/>
      <c r="C10" s="438"/>
      <c r="D10" s="438"/>
      <c r="E10" s="438"/>
      <c r="F10" s="438"/>
      <c r="G10" s="438"/>
      <c r="H10" s="438"/>
      <c r="I10" s="443"/>
      <c r="J10" s="444"/>
    </row>
    <row r="11" spans="1:10" ht="22.5" x14ac:dyDescent="0.45">
      <c r="A11" s="85">
        <f>'[2]1.อาคารและสิ่งปลูกสร้าง'!A33</f>
        <v>1</v>
      </c>
      <c r="B11" s="27" t="s">
        <v>644</v>
      </c>
      <c r="C11" s="3" t="s">
        <v>618</v>
      </c>
      <c r="D11" s="85" t="s">
        <v>619</v>
      </c>
      <c r="E11" s="85">
        <v>2562</v>
      </c>
      <c r="F11" s="33"/>
      <c r="G11" s="33"/>
      <c r="H11" s="33"/>
      <c r="I11" s="362">
        <v>30544.5</v>
      </c>
      <c r="J11" s="85"/>
    </row>
    <row r="12" spans="1:10" ht="22.5" x14ac:dyDescent="0.45">
      <c r="A12" s="85">
        <f>'[2]1.อาคารและสิ่งปลูกสร้าง'!A34</f>
        <v>2</v>
      </c>
      <c r="B12" s="27" t="s">
        <v>645</v>
      </c>
      <c r="C12" s="3" t="s">
        <v>618</v>
      </c>
      <c r="D12" s="85" t="s">
        <v>619</v>
      </c>
      <c r="E12" s="85">
        <v>2562</v>
      </c>
      <c r="F12" s="33"/>
      <c r="G12" s="33"/>
      <c r="H12" s="33"/>
      <c r="I12" s="362">
        <v>3150</v>
      </c>
      <c r="J12" s="85"/>
    </row>
    <row r="13" spans="1:10" ht="22.5" x14ac:dyDescent="0.45">
      <c r="A13" s="85">
        <f>'[2]1.อาคารและสิ่งปลูกสร้าง'!A35</f>
        <v>3</v>
      </c>
      <c r="B13" s="27" t="s">
        <v>646</v>
      </c>
      <c r="C13" s="3" t="s">
        <v>618</v>
      </c>
      <c r="D13" s="85" t="s">
        <v>619</v>
      </c>
      <c r="E13" s="85">
        <v>2562</v>
      </c>
      <c r="F13" s="33"/>
      <c r="G13" s="33"/>
      <c r="H13" s="33"/>
      <c r="I13" s="362">
        <v>16171.3125</v>
      </c>
      <c r="J13" s="85"/>
    </row>
    <row r="14" spans="1:10" ht="22.5" x14ac:dyDescent="0.45">
      <c r="A14" s="85">
        <f>'[2]1.อาคารและสิ่งปลูกสร้าง'!A36</f>
        <v>4</v>
      </c>
      <c r="B14" s="27" t="s">
        <v>647</v>
      </c>
      <c r="C14" s="85" t="s">
        <v>618</v>
      </c>
      <c r="D14" s="85" t="s">
        <v>619</v>
      </c>
      <c r="E14" s="85">
        <v>2562</v>
      </c>
      <c r="F14" s="33"/>
      <c r="G14" s="33"/>
      <c r="H14" s="33"/>
      <c r="I14" s="362">
        <v>650000</v>
      </c>
      <c r="J14" s="85"/>
    </row>
    <row r="15" spans="1:10" ht="22.5" x14ac:dyDescent="0.45">
      <c r="A15" s="85">
        <f>'[2]1.อาคารและสิ่งปลูกสร้าง'!A37</f>
        <v>5</v>
      </c>
      <c r="B15" s="27" t="s">
        <v>648</v>
      </c>
      <c r="C15" s="85" t="s">
        <v>618</v>
      </c>
      <c r="D15" s="85" t="s">
        <v>619</v>
      </c>
      <c r="E15" s="85">
        <v>2562</v>
      </c>
      <c r="F15" s="33"/>
      <c r="G15" s="33"/>
      <c r="H15" s="33"/>
      <c r="I15" s="362">
        <v>0</v>
      </c>
      <c r="J15" s="85"/>
    </row>
    <row r="16" spans="1:10" ht="22.5" x14ac:dyDescent="0.45">
      <c r="A16" s="85">
        <v>6</v>
      </c>
      <c r="B16" s="27" t="s">
        <v>899</v>
      </c>
      <c r="C16" s="28" t="s">
        <v>618</v>
      </c>
      <c r="D16" s="85" t="s">
        <v>619</v>
      </c>
      <c r="E16" s="85">
        <v>2562</v>
      </c>
      <c r="F16" s="33"/>
      <c r="G16" s="33"/>
      <c r="H16" s="33"/>
      <c r="I16" s="363">
        <v>222400</v>
      </c>
      <c r="J16" s="85"/>
    </row>
    <row r="17" spans="1:10" ht="22.5" x14ac:dyDescent="0.45">
      <c r="A17" s="85">
        <v>7</v>
      </c>
      <c r="B17" s="27" t="s">
        <v>649</v>
      </c>
      <c r="C17" s="85" t="s">
        <v>618</v>
      </c>
      <c r="D17" s="85" t="s">
        <v>619</v>
      </c>
      <c r="E17" s="85">
        <v>2562</v>
      </c>
      <c r="F17" s="33"/>
      <c r="G17" s="33"/>
      <c r="H17" s="33"/>
      <c r="I17" s="362">
        <v>60446.61</v>
      </c>
      <c r="J17" s="85"/>
    </row>
    <row r="18" spans="1:10" ht="22.5" x14ac:dyDescent="0.45">
      <c r="A18" s="85">
        <v>8</v>
      </c>
      <c r="B18" s="27" t="s">
        <v>650</v>
      </c>
      <c r="C18" s="85" t="s">
        <v>618</v>
      </c>
      <c r="D18" s="85" t="s">
        <v>619</v>
      </c>
      <c r="E18" s="85">
        <v>2562</v>
      </c>
      <c r="F18" s="33"/>
      <c r="G18" s="33"/>
      <c r="H18" s="33"/>
      <c r="I18" s="362">
        <v>160503</v>
      </c>
      <c r="J18" s="85"/>
    </row>
    <row r="19" spans="1:10" ht="22.5" x14ac:dyDescent="0.45">
      <c r="A19" s="85">
        <v>9</v>
      </c>
      <c r="B19" s="27" t="s">
        <v>651</v>
      </c>
      <c r="C19" s="85" t="s">
        <v>618</v>
      </c>
      <c r="D19" s="85" t="s">
        <v>619</v>
      </c>
      <c r="E19" s="85">
        <v>2562</v>
      </c>
      <c r="F19" s="33"/>
      <c r="G19" s="33"/>
      <c r="H19" s="33"/>
      <c r="I19" s="362">
        <v>0</v>
      </c>
      <c r="J19" s="85"/>
    </row>
    <row r="20" spans="1:10" ht="22.5" x14ac:dyDescent="0.45">
      <c r="A20" s="85">
        <v>10</v>
      </c>
      <c r="B20" s="27" t="s">
        <v>652</v>
      </c>
      <c r="C20" s="85" t="s">
        <v>618</v>
      </c>
      <c r="D20" s="85" t="s">
        <v>619</v>
      </c>
      <c r="E20" s="85">
        <v>2562</v>
      </c>
      <c r="F20" s="33"/>
      <c r="G20" s="33"/>
      <c r="H20" s="33"/>
      <c r="I20" s="362">
        <v>28000</v>
      </c>
      <c r="J20" s="85" t="s">
        <v>664</v>
      </c>
    </row>
    <row r="21" spans="1:10" ht="22.5" x14ac:dyDescent="0.45">
      <c r="A21" s="85">
        <v>11</v>
      </c>
      <c r="B21" s="27" t="s">
        <v>653</v>
      </c>
      <c r="C21" s="28" t="s">
        <v>618</v>
      </c>
      <c r="D21" s="28" t="s">
        <v>619</v>
      </c>
      <c r="E21" s="85">
        <v>2562</v>
      </c>
      <c r="F21" s="33"/>
      <c r="G21" s="33"/>
      <c r="H21" s="33"/>
      <c r="I21" s="362">
        <v>37800</v>
      </c>
      <c r="J21" s="85"/>
    </row>
    <row r="22" spans="1:10" ht="22.5" x14ac:dyDescent="0.45">
      <c r="A22" s="85">
        <v>12</v>
      </c>
      <c r="B22" s="27" t="s">
        <v>654</v>
      </c>
      <c r="C22" s="28" t="s">
        <v>618</v>
      </c>
      <c r="D22" s="28" t="s">
        <v>619</v>
      </c>
      <c r="E22" s="85">
        <v>2562</v>
      </c>
      <c r="F22" s="33"/>
      <c r="G22" s="33"/>
      <c r="H22" s="33"/>
      <c r="I22" s="362">
        <v>105854.868</v>
      </c>
      <c r="J22" s="85"/>
    </row>
    <row r="23" spans="1:10" ht="22.5" x14ac:dyDescent="0.45">
      <c r="A23" s="85">
        <v>13</v>
      </c>
      <c r="B23" s="27" t="s">
        <v>655</v>
      </c>
      <c r="C23" s="28" t="s">
        <v>618</v>
      </c>
      <c r="D23" s="28" t="s">
        <v>619</v>
      </c>
      <c r="E23" s="85">
        <v>2562</v>
      </c>
      <c r="F23" s="33"/>
      <c r="G23" s="33"/>
      <c r="H23" s="33"/>
      <c r="I23" s="364">
        <v>21000</v>
      </c>
      <c r="J23" s="28"/>
    </row>
    <row r="24" spans="1:10" ht="22.5" x14ac:dyDescent="0.45">
      <c r="A24" s="85">
        <v>14</v>
      </c>
      <c r="B24" s="27" t="s">
        <v>656</v>
      </c>
      <c r="C24" s="28" t="s">
        <v>618</v>
      </c>
      <c r="D24" s="28" t="s">
        <v>619</v>
      </c>
      <c r="E24" s="85">
        <v>2562</v>
      </c>
      <c r="F24" s="33"/>
      <c r="G24" s="33"/>
      <c r="H24" s="33"/>
      <c r="I24" s="364">
        <v>373647.16200000001</v>
      </c>
      <c r="J24" s="28"/>
    </row>
    <row r="25" spans="1:10" ht="22.5" x14ac:dyDescent="0.45">
      <c r="A25" s="85">
        <v>15</v>
      </c>
      <c r="B25" s="27" t="s">
        <v>657</v>
      </c>
      <c r="C25" s="28" t="s">
        <v>618</v>
      </c>
      <c r="D25" s="28" t="s">
        <v>619</v>
      </c>
      <c r="E25" s="85">
        <v>2562</v>
      </c>
      <c r="F25" s="33"/>
      <c r="G25" s="33"/>
      <c r="H25" s="33"/>
      <c r="I25" s="364">
        <v>124318.95</v>
      </c>
      <c r="J25" s="28"/>
    </row>
    <row r="26" spans="1:10" ht="22.5" x14ac:dyDescent="0.45">
      <c r="A26" s="85">
        <v>16</v>
      </c>
      <c r="B26" s="27" t="s">
        <v>658</v>
      </c>
      <c r="C26" s="28" t="s">
        <v>618</v>
      </c>
      <c r="D26" s="28" t="s">
        <v>619</v>
      </c>
      <c r="E26" s="85">
        <v>2562</v>
      </c>
      <c r="F26" s="33"/>
      <c r="G26" s="33"/>
      <c r="H26" s="33"/>
      <c r="I26" s="364">
        <v>20784.75</v>
      </c>
      <c r="J26" s="28"/>
    </row>
    <row r="27" spans="1:10" ht="22.5" x14ac:dyDescent="0.45">
      <c r="A27" s="85">
        <v>17</v>
      </c>
      <c r="B27" s="27" t="s">
        <v>659</v>
      </c>
      <c r="C27" s="28" t="s">
        <v>618</v>
      </c>
      <c r="D27" s="28" t="s">
        <v>619</v>
      </c>
      <c r="E27" s="85">
        <v>2562</v>
      </c>
      <c r="F27" s="33"/>
      <c r="G27" s="33"/>
      <c r="H27" s="33"/>
      <c r="I27" s="364">
        <v>110777.1</v>
      </c>
      <c r="J27" s="28"/>
    </row>
    <row r="28" spans="1:10" ht="22.5" x14ac:dyDescent="0.45">
      <c r="A28" s="85">
        <v>18</v>
      </c>
      <c r="B28" s="27" t="s">
        <v>556</v>
      </c>
      <c r="C28" s="28" t="s">
        <v>618</v>
      </c>
      <c r="D28" s="28" t="s">
        <v>619</v>
      </c>
      <c r="E28" s="85">
        <v>2562</v>
      </c>
      <c r="F28" s="33"/>
      <c r="G28" s="33"/>
      <c r="H28" s="33"/>
      <c r="I28" s="364">
        <v>2751256.2</v>
      </c>
      <c r="J28" s="28" t="s">
        <v>668</v>
      </c>
    </row>
    <row r="29" spans="1:10" ht="22.5" x14ac:dyDescent="0.45">
      <c r="A29" s="85">
        <v>19</v>
      </c>
      <c r="B29" s="27" t="s">
        <v>660</v>
      </c>
      <c r="C29" s="28" t="s">
        <v>618</v>
      </c>
      <c r="D29" s="28" t="s">
        <v>619</v>
      </c>
      <c r="E29" s="85">
        <v>2562</v>
      </c>
      <c r="F29" s="33"/>
      <c r="G29" s="33"/>
      <c r="H29" s="33"/>
      <c r="I29" s="364">
        <v>819</v>
      </c>
      <c r="J29" s="28"/>
    </row>
    <row r="30" spans="1:10" ht="22.5" x14ac:dyDescent="0.45">
      <c r="A30" s="85">
        <v>20</v>
      </c>
      <c r="B30" s="27" t="s">
        <v>661</v>
      </c>
      <c r="C30" s="28" t="s">
        <v>618</v>
      </c>
      <c r="D30" s="28" t="s">
        <v>619</v>
      </c>
      <c r="E30" s="85">
        <v>2562</v>
      </c>
      <c r="F30" s="33"/>
      <c r="G30" s="33"/>
      <c r="H30" s="33"/>
      <c r="I30" s="364">
        <v>23404.5</v>
      </c>
      <c r="J30" s="28"/>
    </row>
    <row r="31" spans="1:10" ht="22.5" x14ac:dyDescent="0.45">
      <c r="A31" s="85">
        <v>21</v>
      </c>
      <c r="B31" s="27" t="s">
        <v>662</v>
      </c>
      <c r="C31" s="28" t="s">
        <v>618</v>
      </c>
      <c r="D31" s="28" t="s">
        <v>619</v>
      </c>
      <c r="E31" s="85">
        <v>2562</v>
      </c>
      <c r="F31" s="33"/>
      <c r="G31" s="33"/>
      <c r="H31" s="33"/>
      <c r="I31" s="364">
        <v>87960.6</v>
      </c>
      <c r="J31" s="28"/>
    </row>
    <row r="32" spans="1:10" ht="22.5" x14ac:dyDescent="0.45">
      <c r="A32" s="85">
        <v>22</v>
      </c>
      <c r="B32" s="27" t="s">
        <v>663</v>
      </c>
      <c r="C32" s="28" t="s">
        <v>618</v>
      </c>
      <c r="D32" s="28" t="s">
        <v>619</v>
      </c>
      <c r="E32" s="85">
        <v>2562</v>
      </c>
      <c r="F32" s="33"/>
      <c r="G32" s="33"/>
      <c r="H32" s="33"/>
      <c r="I32" s="364">
        <v>80000</v>
      </c>
      <c r="J32" s="28" t="s">
        <v>641</v>
      </c>
    </row>
    <row r="33" spans="1:10" s="320" customFormat="1" ht="22.5" x14ac:dyDescent="0.45">
      <c r="A33" s="249">
        <v>23</v>
      </c>
      <c r="B33" s="319" t="s">
        <v>665</v>
      </c>
      <c r="C33" s="254" t="s">
        <v>618</v>
      </c>
      <c r="D33" s="254" t="s">
        <v>619</v>
      </c>
      <c r="E33" s="249">
        <v>2562</v>
      </c>
      <c r="F33" s="253"/>
      <c r="G33" s="253"/>
      <c r="H33" s="253"/>
      <c r="I33" s="365">
        <v>80000</v>
      </c>
      <c r="J33" s="254" t="s">
        <v>666</v>
      </c>
    </row>
    <row r="34" spans="1:10" ht="22.5" x14ac:dyDescent="0.45">
      <c r="A34" s="85">
        <v>24</v>
      </c>
      <c r="B34" s="27" t="s">
        <v>669</v>
      </c>
      <c r="C34" s="28" t="s">
        <v>859</v>
      </c>
      <c r="D34" s="28" t="s">
        <v>619</v>
      </c>
      <c r="E34" s="85">
        <v>2562</v>
      </c>
      <c r="F34" s="33"/>
      <c r="G34" s="33"/>
      <c r="H34" s="33"/>
      <c r="I34" s="364">
        <v>500000</v>
      </c>
      <c r="J34" s="28" t="s">
        <v>609</v>
      </c>
    </row>
    <row r="35" spans="1:10" s="320" customFormat="1" ht="22.5" x14ac:dyDescent="0.45">
      <c r="A35" s="249">
        <v>25</v>
      </c>
      <c r="B35" s="319" t="s">
        <v>858</v>
      </c>
      <c r="C35" s="321"/>
      <c r="D35" s="322"/>
      <c r="E35" s="323"/>
      <c r="F35" s="324"/>
      <c r="G35" s="324"/>
      <c r="H35" s="325"/>
      <c r="I35" s="365"/>
      <c r="J35" s="254"/>
    </row>
    <row r="36" spans="1:10" s="359" customFormat="1" ht="22.5" x14ac:dyDescent="0.45">
      <c r="A36" s="272">
        <v>26</v>
      </c>
      <c r="B36" s="358" t="s">
        <v>900</v>
      </c>
      <c r="C36" s="267" t="s">
        <v>901</v>
      </c>
      <c r="D36" s="267" t="s">
        <v>619</v>
      </c>
      <c r="E36" s="272">
        <v>2562</v>
      </c>
      <c r="F36" s="360"/>
      <c r="G36" s="360"/>
      <c r="H36" s="360"/>
      <c r="I36" s="366">
        <v>214000</v>
      </c>
      <c r="J36" s="267" t="s">
        <v>616</v>
      </c>
    </row>
    <row r="37" spans="1:10" x14ac:dyDescent="0.45">
      <c r="A37" s="449"/>
      <c r="B37" s="449"/>
      <c r="C37" s="450"/>
      <c r="D37" s="451"/>
      <c r="E37" s="451"/>
      <c r="F37" s="451"/>
      <c r="G37" s="451"/>
      <c r="H37" s="452"/>
      <c r="I37" s="367">
        <f>SUM(I11:I31)</f>
        <v>4828838.5525000002</v>
      </c>
      <c r="J37" s="29"/>
    </row>
  </sheetData>
  <mergeCells count="17">
    <mergeCell ref="F7:F10"/>
    <mergeCell ref="G7:G10"/>
    <mergeCell ref="H7:H10"/>
    <mergeCell ref="A37:B37"/>
    <mergeCell ref="C37:H37"/>
    <mergeCell ref="A1:J1"/>
    <mergeCell ref="A2:J2"/>
    <mergeCell ref="A3:J3"/>
    <mergeCell ref="A4:J4"/>
    <mergeCell ref="A6:A10"/>
    <mergeCell ref="B6:B10"/>
    <mergeCell ref="C6:C10"/>
    <mergeCell ref="D6:D10"/>
    <mergeCell ref="E6:E10"/>
    <mergeCell ref="F6:H6"/>
    <mergeCell ref="I6:I10"/>
    <mergeCell ref="J6:J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G16" sqref="G16"/>
    </sheetView>
  </sheetViews>
  <sheetFormatPr defaultRowHeight="21" x14ac:dyDescent="0.45"/>
  <cols>
    <col min="1" max="1" width="30.83203125" customWidth="1"/>
    <col min="2" max="2" width="13.33203125" customWidth="1"/>
    <col min="3" max="7" width="11.83203125" customWidth="1"/>
    <col min="8" max="8" width="12.6640625" customWidth="1"/>
    <col min="9" max="9" width="11.83203125" customWidth="1"/>
    <col min="10" max="11" width="15.33203125" customWidth="1"/>
    <col min="257" max="257" width="30.83203125" customWidth="1"/>
    <col min="258" max="258" width="13.33203125" customWidth="1"/>
    <col min="259" max="263" width="11.83203125" customWidth="1"/>
    <col min="264" max="264" width="12.6640625" customWidth="1"/>
    <col min="265" max="265" width="11.83203125" customWidth="1"/>
    <col min="266" max="267" width="15.33203125" customWidth="1"/>
    <col min="513" max="513" width="30.83203125" customWidth="1"/>
    <col min="514" max="514" width="13.33203125" customWidth="1"/>
    <col min="515" max="519" width="11.83203125" customWidth="1"/>
    <col min="520" max="520" width="12.6640625" customWidth="1"/>
    <col min="521" max="521" width="11.83203125" customWidth="1"/>
    <col min="522" max="523" width="15.33203125" customWidth="1"/>
    <col min="769" max="769" width="30.83203125" customWidth="1"/>
    <col min="770" max="770" width="13.33203125" customWidth="1"/>
    <col min="771" max="775" width="11.83203125" customWidth="1"/>
    <col min="776" max="776" width="12.6640625" customWidth="1"/>
    <col min="777" max="777" width="11.83203125" customWidth="1"/>
    <col min="778" max="779" width="15.33203125" customWidth="1"/>
    <col min="1025" max="1025" width="30.83203125" customWidth="1"/>
    <col min="1026" max="1026" width="13.33203125" customWidth="1"/>
    <col min="1027" max="1031" width="11.83203125" customWidth="1"/>
    <col min="1032" max="1032" width="12.6640625" customWidth="1"/>
    <col min="1033" max="1033" width="11.83203125" customWidth="1"/>
    <col min="1034" max="1035" width="15.33203125" customWidth="1"/>
    <col min="1281" max="1281" width="30.83203125" customWidth="1"/>
    <col min="1282" max="1282" width="13.33203125" customWidth="1"/>
    <col min="1283" max="1287" width="11.83203125" customWidth="1"/>
    <col min="1288" max="1288" width="12.6640625" customWidth="1"/>
    <col min="1289" max="1289" width="11.83203125" customWidth="1"/>
    <col min="1290" max="1291" width="15.33203125" customWidth="1"/>
    <col min="1537" max="1537" width="30.83203125" customWidth="1"/>
    <col min="1538" max="1538" width="13.33203125" customWidth="1"/>
    <col min="1539" max="1543" width="11.83203125" customWidth="1"/>
    <col min="1544" max="1544" width="12.6640625" customWidth="1"/>
    <col min="1545" max="1545" width="11.83203125" customWidth="1"/>
    <col min="1546" max="1547" width="15.33203125" customWidth="1"/>
    <col min="1793" max="1793" width="30.83203125" customWidth="1"/>
    <col min="1794" max="1794" width="13.33203125" customWidth="1"/>
    <col min="1795" max="1799" width="11.83203125" customWidth="1"/>
    <col min="1800" max="1800" width="12.6640625" customWidth="1"/>
    <col min="1801" max="1801" width="11.83203125" customWidth="1"/>
    <col min="1802" max="1803" width="15.33203125" customWidth="1"/>
    <col min="2049" max="2049" width="30.83203125" customWidth="1"/>
    <col min="2050" max="2050" width="13.33203125" customWidth="1"/>
    <col min="2051" max="2055" width="11.83203125" customWidth="1"/>
    <col min="2056" max="2056" width="12.6640625" customWidth="1"/>
    <col min="2057" max="2057" width="11.83203125" customWidth="1"/>
    <col min="2058" max="2059" width="15.33203125" customWidth="1"/>
    <col min="2305" max="2305" width="30.83203125" customWidth="1"/>
    <col min="2306" max="2306" width="13.33203125" customWidth="1"/>
    <col min="2307" max="2311" width="11.83203125" customWidth="1"/>
    <col min="2312" max="2312" width="12.6640625" customWidth="1"/>
    <col min="2313" max="2313" width="11.83203125" customWidth="1"/>
    <col min="2314" max="2315" width="15.33203125" customWidth="1"/>
    <col min="2561" max="2561" width="30.83203125" customWidth="1"/>
    <col min="2562" max="2562" width="13.33203125" customWidth="1"/>
    <col min="2563" max="2567" width="11.83203125" customWidth="1"/>
    <col min="2568" max="2568" width="12.6640625" customWidth="1"/>
    <col min="2569" max="2569" width="11.83203125" customWidth="1"/>
    <col min="2570" max="2571" width="15.33203125" customWidth="1"/>
    <col min="2817" max="2817" width="30.83203125" customWidth="1"/>
    <col min="2818" max="2818" width="13.33203125" customWidth="1"/>
    <col min="2819" max="2823" width="11.83203125" customWidth="1"/>
    <col min="2824" max="2824" width="12.6640625" customWidth="1"/>
    <col min="2825" max="2825" width="11.83203125" customWidth="1"/>
    <col min="2826" max="2827" width="15.33203125" customWidth="1"/>
    <col min="3073" max="3073" width="30.83203125" customWidth="1"/>
    <col min="3074" max="3074" width="13.33203125" customWidth="1"/>
    <col min="3075" max="3079" width="11.83203125" customWidth="1"/>
    <col min="3080" max="3080" width="12.6640625" customWidth="1"/>
    <col min="3081" max="3081" width="11.83203125" customWidth="1"/>
    <col min="3082" max="3083" width="15.33203125" customWidth="1"/>
    <col min="3329" max="3329" width="30.83203125" customWidth="1"/>
    <col min="3330" max="3330" width="13.33203125" customWidth="1"/>
    <col min="3331" max="3335" width="11.83203125" customWidth="1"/>
    <col min="3336" max="3336" width="12.6640625" customWidth="1"/>
    <col min="3337" max="3337" width="11.83203125" customWidth="1"/>
    <col min="3338" max="3339" width="15.33203125" customWidth="1"/>
    <col min="3585" max="3585" width="30.83203125" customWidth="1"/>
    <col min="3586" max="3586" width="13.33203125" customWidth="1"/>
    <col min="3587" max="3591" width="11.83203125" customWidth="1"/>
    <col min="3592" max="3592" width="12.6640625" customWidth="1"/>
    <col min="3593" max="3593" width="11.83203125" customWidth="1"/>
    <col min="3594" max="3595" width="15.33203125" customWidth="1"/>
    <col min="3841" max="3841" width="30.83203125" customWidth="1"/>
    <col min="3842" max="3842" width="13.33203125" customWidth="1"/>
    <col min="3843" max="3847" width="11.83203125" customWidth="1"/>
    <col min="3848" max="3848" width="12.6640625" customWidth="1"/>
    <col min="3849" max="3849" width="11.83203125" customWidth="1"/>
    <col min="3850" max="3851" width="15.33203125" customWidth="1"/>
    <col min="4097" max="4097" width="30.83203125" customWidth="1"/>
    <col min="4098" max="4098" width="13.33203125" customWidth="1"/>
    <col min="4099" max="4103" width="11.83203125" customWidth="1"/>
    <col min="4104" max="4104" width="12.6640625" customWidth="1"/>
    <col min="4105" max="4105" width="11.83203125" customWidth="1"/>
    <col min="4106" max="4107" width="15.33203125" customWidth="1"/>
    <col min="4353" max="4353" width="30.83203125" customWidth="1"/>
    <col min="4354" max="4354" width="13.33203125" customWidth="1"/>
    <col min="4355" max="4359" width="11.83203125" customWidth="1"/>
    <col min="4360" max="4360" width="12.6640625" customWidth="1"/>
    <col min="4361" max="4361" width="11.83203125" customWidth="1"/>
    <col min="4362" max="4363" width="15.33203125" customWidth="1"/>
    <col min="4609" max="4609" width="30.83203125" customWidth="1"/>
    <col min="4610" max="4610" width="13.33203125" customWidth="1"/>
    <col min="4611" max="4615" width="11.83203125" customWidth="1"/>
    <col min="4616" max="4616" width="12.6640625" customWidth="1"/>
    <col min="4617" max="4617" width="11.83203125" customWidth="1"/>
    <col min="4618" max="4619" width="15.33203125" customWidth="1"/>
    <col min="4865" max="4865" width="30.83203125" customWidth="1"/>
    <col min="4866" max="4866" width="13.33203125" customWidth="1"/>
    <col min="4867" max="4871" width="11.83203125" customWidth="1"/>
    <col min="4872" max="4872" width="12.6640625" customWidth="1"/>
    <col min="4873" max="4873" width="11.83203125" customWidth="1"/>
    <col min="4874" max="4875" width="15.33203125" customWidth="1"/>
    <col min="5121" max="5121" width="30.83203125" customWidth="1"/>
    <col min="5122" max="5122" width="13.33203125" customWidth="1"/>
    <col min="5123" max="5127" width="11.83203125" customWidth="1"/>
    <col min="5128" max="5128" width="12.6640625" customWidth="1"/>
    <col min="5129" max="5129" width="11.83203125" customWidth="1"/>
    <col min="5130" max="5131" width="15.33203125" customWidth="1"/>
    <col min="5377" max="5377" width="30.83203125" customWidth="1"/>
    <col min="5378" max="5378" width="13.33203125" customWidth="1"/>
    <col min="5379" max="5383" width="11.83203125" customWidth="1"/>
    <col min="5384" max="5384" width="12.6640625" customWidth="1"/>
    <col min="5385" max="5385" width="11.83203125" customWidth="1"/>
    <col min="5386" max="5387" width="15.33203125" customWidth="1"/>
    <col min="5633" max="5633" width="30.83203125" customWidth="1"/>
    <col min="5634" max="5634" width="13.33203125" customWidth="1"/>
    <col min="5635" max="5639" width="11.83203125" customWidth="1"/>
    <col min="5640" max="5640" width="12.6640625" customWidth="1"/>
    <col min="5641" max="5641" width="11.83203125" customWidth="1"/>
    <col min="5642" max="5643" width="15.33203125" customWidth="1"/>
    <col min="5889" max="5889" width="30.83203125" customWidth="1"/>
    <col min="5890" max="5890" width="13.33203125" customWidth="1"/>
    <col min="5891" max="5895" width="11.83203125" customWidth="1"/>
    <col min="5896" max="5896" width="12.6640625" customWidth="1"/>
    <col min="5897" max="5897" width="11.83203125" customWidth="1"/>
    <col min="5898" max="5899" width="15.33203125" customWidth="1"/>
    <col min="6145" max="6145" width="30.83203125" customWidth="1"/>
    <col min="6146" max="6146" width="13.33203125" customWidth="1"/>
    <col min="6147" max="6151" width="11.83203125" customWidth="1"/>
    <col min="6152" max="6152" width="12.6640625" customWidth="1"/>
    <col min="6153" max="6153" width="11.83203125" customWidth="1"/>
    <col min="6154" max="6155" width="15.33203125" customWidth="1"/>
    <col min="6401" max="6401" width="30.83203125" customWidth="1"/>
    <col min="6402" max="6402" width="13.33203125" customWidth="1"/>
    <col min="6403" max="6407" width="11.83203125" customWidth="1"/>
    <col min="6408" max="6408" width="12.6640625" customWidth="1"/>
    <col min="6409" max="6409" width="11.83203125" customWidth="1"/>
    <col min="6410" max="6411" width="15.33203125" customWidth="1"/>
    <col min="6657" max="6657" width="30.83203125" customWidth="1"/>
    <col min="6658" max="6658" width="13.33203125" customWidth="1"/>
    <col min="6659" max="6663" width="11.83203125" customWidth="1"/>
    <col min="6664" max="6664" width="12.6640625" customWidth="1"/>
    <col min="6665" max="6665" width="11.83203125" customWidth="1"/>
    <col min="6666" max="6667" width="15.33203125" customWidth="1"/>
    <col min="6913" max="6913" width="30.83203125" customWidth="1"/>
    <col min="6914" max="6914" width="13.33203125" customWidth="1"/>
    <col min="6915" max="6919" width="11.83203125" customWidth="1"/>
    <col min="6920" max="6920" width="12.6640625" customWidth="1"/>
    <col min="6921" max="6921" width="11.83203125" customWidth="1"/>
    <col min="6922" max="6923" width="15.33203125" customWidth="1"/>
    <col min="7169" max="7169" width="30.83203125" customWidth="1"/>
    <col min="7170" max="7170" width="13.33203125" customWidth="1"/>
    <col min="7171" max="7175" width="11.83203125" customWidth="1"/>
    <col min="7176" max="7176" width="12.6640625" customWidth="1"/>
    <col min="7177" max="7177" width="11.83203125" customWidth="1"/>
    <col min="7178" max="7179" width="15.33203125" customWidth="1"/>
    <col min="7425" max="7425" width="30.83203125" customWidth="1"/>
    <col min="7426" max="7426" width="13.33203125" customWidth="1"/>
    <col min="7427" max="7431" width="11.83203125" customWidth="1"/>
    <col min="7432" max="7432" width="12.6640625" customWidth="1"/>
    <col min="7433" max="7433" width="11.83203125" customWidth="1"/>
    <col min="7434" max="7435" width="15.33203125" customWidth="1"/>
    <col min="7681" max="7681" width="30.83203125" customWidth="1"/>
    <col min="7682" max="7682" width="13.33203125" customWidth="1"/>
    <col min="7683" max="7687" width="11.83203125" customWidth="1"/>
    <col min="7688" max="7688" width="12.6640625" customWidth="1"/>
    <col min="7689" max="7689" width="11.83203125" customWidth="1"/>
    <col min="7690" max="7691" width="15.33203125" customWidth="1"/>
    <col min="7937" max="7937" width="30.83203125" customWidth="1"/>
    <col min="7938" max="7938" width="13.33203125" customWidth="1"/>
    <col min="7939" max="7943" width="11.83203125" customWidth="1"/>
    <col min="7944" max="7944" width="12.6640625" customWidth="1"/>
    <col min="7945" max="7945" width="11.83203125" customWidth="1"/>
    <col min="7946" max="7947" width="15.33203125" customWidth="1"/>
    <col min="8193" max="8193" width="30.83203125" customWidth="1"/>
    <col min="8194" max="8194" width="13.33203125" customWidth="1"/>
    <col min="8195" max="8199" width="11.83203125" customWidth="1"/>
    <col min="8200" max="8200" width="12.6640625" customWidth="1"/>
    <col min="8201" max="8201" width="11.83203125" customWidth="1"/>
    <col min="8202" max="8203" width="15.33203125" customWidth="1"/>
    <col min="8449" max="8449" width="30.83203125" customWidth="1"/>
    <col min="8450" max="8450" width="13.33203125" customWidth="1"/>
    <col min="8451" max="8455" width="11.83203125" customWidth="1"/>
    <col min="8456" max="8456" width="12.6640625" customWidth="1"/>
    <col min="8457" max="8457" width="11.83203125" customWidth="1"/>
    <col min="8458" max="8459" width="15.33203125" customWidth="1"/>
    <col min="8705" max="8705" width="30.83203125" customWidth="1"/>
    <col min="8706" max="8706" width="13.33203125" customWidth="1"/>
    <col min="8707" max="8711" width="11.83203125" customWidth="1"/>
    <col min="8712" max="8712" width="12.6640625" customWidth="1"/>
    <col min="8713" max="8713" width="11.83203125" customWidth="1"/>
    <col min="8714" max="8715" width="15.33203125" customWidth="1"/>
    <col min="8961" max="8961" width="30.83203125" customWidth="1"/>
    <col min="8962" max="8962" width="13.33203125" customWidth="1"/>
    <col min="8963" max="8967" width="11.83203125" customWidth="1"/>
    <col min="8968" max="8968" width="12.6640625" customWidth="1"/>
    <col min="8969" max="8969" width="11.83203125" customWidth="1"/>
    <col min="8970" max="8971" width="15.33203125" customWidth="1"/>
    <col min="9217" max="9217" width="30.83203125" customWidth="1"/>
    <col min="9218" max="9218" width="13.33203125" customWidth="1"/>
    <col min="9219" max="9223" width="11.83203125" customWidth="1"/>
    <col min="9224" max="9224" width="12.6640625" customWidth="1"/>
    <col min="9225" max="9225" width="11.83203125" customWidth="1"/>
    <col min="9226" max="9227" width="15.33203125" customWidth="1"/>
    <col min="9473" max="9473" width="30.83203125" customWidth="1"/>
    <col min="9474" max="9474" width="13.33203125" customWidth="1"/>
    <col min="9475" max="9479" width="11.83203125" customWidth="1"/>
    <col min="9480" max="9480" width="12.6640625" customWidth="1"/>
    <col min="9481" max="9481" width="11.83203125" customWidth="1"/>
    <col min="9482" max="9483" width="15.33203125" customWidth="1"/>
    <col min="9729" max="9729" width="30.83203125" customWidth="1"/>
    <col min="9730" max="9730" width="13.33203125" customWidth="1"/>
    <col min="9731" max="9735" width="11.83203125" customWidth="1"/>
    <col min="9736" max="9736" width="12.6640625" customWidth="1"/>
    <col min="9737" max="9737" width="11.83203125" customWidth="1"/>
    <col min="9738" max="9739" width="15.33203125" customWidth="1"/>
    <col min="9985" max="9985" width="30.83203125" customWidth="1"/>
    <col min="9986" max="9986" width="13.33203125" customWidth="1"/>
    <col min="9987" max="9991" width="11.83203125" customWidth="1"/>
    <col min="9992" max="9992" width="12.6640625" customWidth="1"/>
    <col min="9993" max="9993" width="11.83203125" customWidth="1"/>
    <col min="9994" max="9995" width="15.33203125" customWidth="1"/>
    <col min="10241" max="10241" width="30.83203125" customWidth="1"/>
    <col min="10242" max="10242" width="13.33203125" customWidth="1"/>
    <col min="10243" max="10247" width="11.83203125" customWidth="1"/>
    <col min="10248" max="10248" width="12.6640625" customWidth="1"/>
    <col min="10249" max="10249" width="11.83203125" customWidth="1"/>
    <col min="10250" max="10251" width="15.33203125" customWidth="1"/>
    <col min="10497" max="10497" width="30.83203125" customWidth="1"/>
    <col min="10498" max="10498" width="13.33203125" customWidth="1"/>
    <col min="10499" max="10503" width="11.83203125" customWidth="1"/>
    <col min="10504" max="10504" width="12.6640625" customWidth="1"/>
    <col min="10505" max="10505" width="11.83203125" customWidth="1"/>
    <col min="10506" max="10507" width="15.33203125" customWidth="1"/>
    <col min="10753" max="10753" width="30.83203125" customWidth="1"/>
    <col min="10754" max="10754" width="13.33203125" customWidth="1"/>
    <col min="10755" max="10759" width="11.83203125" customWidth="1"/>
    <col min="10760" max="10760" width="12.6640625" customWidth="1"/>
    <col min="10761" max="10761" width="11.83203125" customWidth="1"/>
    <col min="10762" max="10763" width="15.33203125" customWidth="1"/>
    <col min="11009" max="11009" width="30.83203125" customWidth="1"/>
    <col min="11010" max="11010" width="13.33203125" customWidth="1"/>
    <col min="11011" max="11015" width="11.83203125" customWidth="1"/>
    <col min="11016" max="11016" width="12.6640625" customWidth="1"/>
    <col min="11017" max="11017" width="11.83203125" customWidth="1"/>
    <col min="11018" max="11019" width="15.33203125" customWidth="1"/>
    <col min="11265" max="11265" width="30.83203125" customWidth="1"/>
    <col min="11266" max="11266" width="13.33203125" customWidth="1"/>
    <col min="11267" max="11271" width="11.83203125" customWidth="1"/>
    <col min="11272" max="11272" width="12.6640625" customWidth="1"/>
    <col min="11273" max="11273" width="11.83203125" customWidth="1"/>
    <col min="11274" max="11275" width="15.33203125" customWidth="1"/>
    <col min="11521" max="11521" width="30.83203125" customWidth="1"/>
    <col min="11522" max="11522" width="13.33203125" customWidth="1"/>
    <col min="11523" max="11527" width="11.83203125" customWidth="1"/>
    <col min="11528" max="11528" width="12.6640625" customWidth="1"/>
    <col min="11529" max="11529" width="11.83203125" customWidth="1"/>
    <col min="11530" max="11531" width="15.33203125" customWidth="1"/>
    <col min="11777" max="11777" width="30.83203125" customWidth="1"/>
    <col min="11778" max="11778" width="13.33203125" customWidth="1"/>
    <col min="11779" max="11783" width="11.83203125" customWidth="1"/>
    <col min="11784" max="11784" width="12.6640625" customWidth="1"/>
    <col min="11785" max="11785" width="11.83203125" customWidth="1"/>
    <col min="11786" max="11787" width="15.33203125" customWidth="1"/>
    <col min="12033" max="12033" width="30.83203125" customWidth="1"/>
    <col min="12034" max="12034" width="13.33203125" customWidth="1"/>
    <col min="12035" max="12039" width="11.83203125" customWidth="1"/>
    <col min="12040" max="12040" width="12.6640625" customWidth="1"/>
    <col min="12041" max="12041" width="11.83203125" customWidth="1"/>
    <col min="12042" max="12043" width="15.33203125" customWidth="1"/>
    <col min="12289" max="12289" width="30.83203125" customWidth="1"/>
    <col min="12290" max="12290" width="13.33203125" customWidth="1"/>
    <col min="12291" max="12295" width="11.83203125" customWidth="1"/>
    <col min="12296" max="12296" width="12.6640625" customWidth="1"/>
    <col min="12297" max="12297" width="11.83203125" customWidth="1"/>
    <col min="12298" max="12299" width="15.33203125" customWidth="1"/>
    <col min="12545" max="12545" width="30.83203125" customWidth="1"/>
    <col min="12546" max="12546" width="13.33203125" customWidth="1"/>
    <col min="12547" max="12551" width="11.83203125" customWidth="1"/>
    <col min="12552" max="12552" width="12.6640625" customWidth="1"/>
    <col min="12553" max="12553" width="11.83203125" customWidth="1"/>
    <col min="12554" max="12555" width="15.33203125" customWidth="1"/>
    <col min="12801" max="12801" width="30.83203125" customWidth="1"/>
    <col min="12802" max="12802" width="13.33203125" customWidth="1"/>
    <col min="12803" max="12807" width="11.83203125" customWidth="1"/>
    <col min="12808" max="12808" width="12.6640625" customWidth="1"/>
    <col min="12809" max="12809" width="11.83203125" customWidth="1"/>
    <col min="12810" max="12811" width="15.33203125" customWidth="1"/>
    <col min="13057" max="13057" width="30.83203125" customWidth="1"/>
    <col min="13058" max="13058" width="13.33203125" customWidth="1"/>
    <col min="13059" max="13063" width="11.83203125" customWidth="1"/>
    <col min="13064" max="13064" width="12.6640625" customWidth="1"/>
    <col min="13065" max="13065" width="11.83203125" customWidth="1"/>
    <col min="13066" max="13067" width="15.33203125" customWidth="1"/>
    <col min="13313" max="13313" width="30.83203125" customWidth="1"/>
    <col min="13314" max="13314" width="13.33203125" customWidth="1"/>
    <col min="13315" max="13319" width="11.83203125" customWidth="1"/>
    <col min="13320" max="13320" width="12.6640625" customWidth="1"/>
    <col min="13321" max="13321" width="11.83203125" customWidth="1"/>
    <col min="13322" max="13323" width="15.33203125" customWidth="1"/>
    <col min="13569" max="13569" width="30.83203125" customWidth="1"/>
    <col min="13570" max="13570" width="13.33203125" customWidth="1"/>
    <col min="13571" max="13575" width="11.83203125" customWidth="1"/>
    <col min="13576" max="13576" width="12.6640625" customWidth="1"/>
    <col min="13577" max="13577" width="11.83203125" customWidth="1"/>
    <col min="13578" max="13579" width="15.33203125" customWidth="1"/>
    <col min="13825" max="13825" width="30.83203125" customWidth="1"/>
    <col min="13826" max="13826" width="13.33203125" customWidth="1"/>
    <col min="13827" max="13831" width="11.83203125" customWidth="1"/>
    <col min="13832" max="13832" width="12.6640625" customWidth="1"/>
    <col min="13833" max="13833" width="11.83203125" customWidth="1"/>
    <col min="13834" max="13835" width="15.33203125" customWidth="1"/>
    <col min="14081" max="14081" width="30.83203125" customWidth="1"/>
    <col min="14082" max="14082" width="13.33203125" customWidth="1"/>
    <col min="14083" max="14087" width="11.83203125" customWidth="1"/>
    <col min="14088" max="14088" width="12.6640625" customWidth="1"/>
    <col min="14089" max="14089" width="11.83203125" customWidth="1"/>
    <col min="14090" max="14091" width="15.33203125" customWidth="1"/>
    <col min="14337" max="14337" width="30.83203125" customWidth="1"/>
    <col min="14338" max="14338" width="13.33203125" customWidth="1"/>
    <col min="14339" max="14343" width="11.83203125" customWidth="1"/>
    <col min="14344" max="14344" width="12.6640625" customWidth="1"/>
    <col min="14345" max="14345" width="11.83203125" customWidth="1"/>
    <col min="14346" max="14347" width="15.33203125" customWidth="1"/>
    <col min="14593" max="14593" width="30.83203125" customWidth="1"/>
    <col min="14594" max="14594" width="13.33203125" customWidth="1"/>
    <col min="14595" max="14599" width="11.83203125" customWidth="1"/>
    <col min="14600" max="14600" width="12.6640625" customWidth="1"/>
    <col min="14601" max="14601" width="11.83203125" customWidth="1"/>
    <col min="14602" max="14603" width="15.33203125" customWidth="1"/>
    <col min="14849" max="14849" width="30.83203125" customWidth="1"/>
    <col min="14850" max="14850" width="13.33203125" customWidth="1"/>
    <col min="14851" max="14855" width="11.83203125" customWidth="1"/>
    <col min="14856" max="14856" width="12.6640625" customWidth="1"/>
    <col min="14857" max="14857" width="11.83203125" customWidth="1"/>
    <col min="14858" max="14859" width="15.33203125" customWidth="1"/>
    <col min="15105" max="15105" width="30.83203125" customWidth="1"/>
    <col min="15106" max="15106" width="13.33203125" customWidth="1"/>
    <col min="15107" max="15111" width="11.83203125" customWidth="1"/>
    <col min="15112" max="15112" width="12.6640625" customWidth="1"/>
    <col min="15113" max="15113" width="11.83203125" customWidth="1"/>
    <col min="15114" max="15115" width="15.33203125" customWidth="1"/>
    <col min="15361" max="15361" width="30.83203125" customWidth="1"/>
    <col min="15362" max="15362" width="13.33203125" customWidth="1"/>
    <col min="15363" max="15367" width="11.83203125" customWidth="1"/>
    <col min="15368" max="15368" width="12.6640625" customWidth="1"/>
    <col min="15369" max="15369" width="11.83203125" customWidth="1"/>
    <col min="15370" max="15371" width="15.33203125" customWidth="1"/>
    <col min="15617" max="15617" width="30.83203125" customWidth="1"/>
    <col min="15618" max="15618" width="13.33203125" customWidth="1"/>
    <col min="15619" max="15623" width="11.83203125" customWidth="1"/>
    <col min="15624" max="15624" width="12.6640625" customWidth="1"/>
    <col min="15625" max="15625" width="11.83203125" customWidth="1"/>
    <col min="15626" max="15627" width="15.33203125" customWidth="1"/>
    <col min="15873" max="15873" width="30.83203125" customWidth="1"/>
    <col min="15874" max="15874" width="13.33203125" customWidth="1"/>
    <col min="15875" max="15879" width="11.83203125" customWidth="1"/>
    <col min="15880" max="15880" width="12.6640625" customWidth="1"/>
    <col min="15881" max="15881" width="11.83203125" customWidth="1"/>
    <col min="15882" max="15883" width="15.33203125" customWidth="1"/>
    <col min="16129" max="16129" width="30.83203125" customWidth="1"/>
    <col min="16130" max="16130" width="13.33203125" customWidth="1"/>
    <col min="16131" max="16135" width="11.83203125" customWidth="1"/>
    <col min="16136" max="16136" width="12.6640625" customWidth="1"/>
    <col min="16137" max="16137" width="11.83203125" customWidth="1"/>
    <col min="16138" max="16139" width="15.33203125" customWidth="1"/>
  </cols>
  <sheetData>
    <row r="1" spans="1:17" x14ac:dyDescent="0.45">
      <c r="A1" s="454" t="s">
        <v>789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216"/>
      <c r="M1" s="216"/>
      <c r="N1" s="216"/>
      <c r="O1" s="216"/>
      <c r="P1" s="216"/>
      <c r="Q1" s="216"/>
    </row>
    <row r="2" spans="1:17" ht="22.5" x14ac:dyDescent="0.45">
      <c r="A2" s="455" t="s">
        <v>4</v>
      </c>
      <c r="B2" s="455" t="s">
        <v>790</v>
      </c>
      <c r="C2" s="455"/>
      <c r="D2" s="455" t="s">
        <v>791</v>
      </c>
      <c r="E2" s="455"/>
      <c r="F2" s="455" t="s">
        <v>792</v>
      </c>
      <c r="G2" s="455"/>
      <c r="H2" s="455" t="s">
        <v>793</v>
      </c>
      <c r="I2" s="455"/>
      <c r="J2" s="455" t="s">
        <v>581</v>
      </c>
      <c r="K2" s="455"/>
      <c r="L2" s="217"/>
      <c r="M2" s="217"/>
      <c r="N2" s="217"/>
    </row>
    <row r="3" spans="1:17" ht="22.5" x14ac:dyDescent="0.45">
      <c r="A3" s="455"/>
      <c r="B3" s="218" t="s">
        <v>794</v>
      </c>
      <c r="C3" s="219" t="s">
        <v>795</v>
      </c>
      <c r="D3" s="218" t="s">
        <v>794</v>
      </c>
      <c r="E3" s="219" t="s">
        <v>795</v>
      </c>
      <c r="F3" s="218" t="s">
        <v>794</v>
      </c>
      <c r="G3" s="219" t="s">
        <v>795</v>
      </c>
      <c r="H3" s="218" t="s">
        <v>794</v>
      </c>
      <c r="I3" s="219" t="s">
        <v>795</v>
      </c>
      <c r="J3" s="218" t="s">
        <v>794</v>
      </c>
      <c r="K3" s="219" t="s">
        <v>795</v>
      </c>
      <c r="L3" s="217"/>
      <c r="M3" s="217"/>
      <c r="N3" s="217"/>
    </row>
    <row r="4" spans="1:17" ht="22.5" x14ac:dyDescent="0.45">
      <c r="A4" s="220" t="str">
        <f>'[3]หมวด 1 เคมี'!B2</f>
        <v>หมวดที่ 1 : งานเคมีคลินิก</v>
      </c>
      <c r="B4" s="221">
        <f>'[3]หมวด 1 เคมี'!R41</f>
        <v>347633</v>
      </c>
      <c r="C4" s="222">
        <f>'[3]หมวด 1 เคมี'!S41</f>
        <v>0</v>
      </c>
      <c r="D4" s="221">
        <f>'[3]หมวด 1 เคมี'!T41</f>
        <v>375779</v>
      </c>
      <c r="E4" s="222">
        <f>'[3]หมวด 1 เคมี'!U41</f>
        <v>0</v>
      </c>
      <c r="F4" s="221">
        <f>'[3]หมวด 1 เคมี'!V41</f>
        <v>344963</v>
      </c>
      <c r="G4" s="222">
        <f>'[3]หมวด 1 เคมี'!W41</f>
        <v>0</v>
      </c>
      <c r="H4" s="221">
        <f>'[3]หมวด 1 เคมี'!X41</f>
        <v>381236</v>
      </c>
      <c r="I4" s="222">
        <f>'[3]หมวด 1 เคมี'!Y41</f>
        <v>0</v>
      </c>
      <c r="J4" s="221">
        <f>SUM(B4+D4+F4+H4)</f>
        <v>1449611</v>
      </c>
      <c r="K4" s="222">
        <f>SUM(C4+E4+G4+I4)</f>
        <v>0</v>
      </c>
      <c r="L4" s="217"/>
      <c r="M4" s="217"/>
      <c r="N4" s="217"/>
    </row>
    <row r="5" spans="1:17" ht="22.5" x14ac:dyDescent="0.45">
      <c r="A5" s="220" t="str">
        <f>'[3]หมวด 2 ภูมิคุ้มกัน'!B2</f>
        <v>หมวดที่ 2 : งานภูมิคุ้มกันวิทยา</v>
      </c>
      <c r="B5" s="221">
        <f>'[3]หมวด 2 ภูมิคุ้มกัน'!R31</f>
        <v>79626.5</v>
      </c>
      <c r="C5" s="222">
        <f>'[3]หมวด 2 ภูมิคุ้มกัน'!S31</f>
        <v>0</v>
      </c>
      <c r="D5" s="221">
        <f>'[3]หมวด 2 ภูมิคุ้มกัน'!T31</f>
        <v>132416.5</v>
      </c>
      <c r="E5" s="222">
        <f>'[3]หมวด 2 ภูมิคุ้มกัน'!U31</f>
        <v>0</v>
      </c>
      <c r="F5" s="221">
        <f>'[3]หมวด 2 ภูมิคุ้มกัน'!V31</f>
        <v>135801.5</v>
      </c>
      <c r="G5" s="222">
        <f>'[3]หมวด 2 ภูมิคุ้มกัน'!W31</f>
        <v>0</v>
      </c>
      <c r="H5" s="221">
        <f>'[3]หมวด 2 ภูมิคุ้มกัน'!X31</f>
        <v>18461.5</v>
      </c>
      <c r="I5" s="222">
        <f>'[3]หมวด 2 ภูมิคุ้มกัน'!Y31</f>
        <v>0</v>
      </c>
      <c r="J5" s="221">
        <f>SUM(B5+D5+F5+H5)</f>
        <v>366306</v>
      </c>
      <c r="K5" s="222">
        <f t="shared" ref="K5:K13" si="0">SUM(C5+E5+G5+I5)</f>
        <v>0</v>
      </c>
      <c r="L5" s="217"/>
      <c r="M5" s="217"/>
      <c r="N5" s="217"/>
    </row>
    <row r="6" spans="1:17" ht="22.5" x14ac:dyDescent="0.45">
      <c r="A6" s="220" t="str">
        <f>'[3]หมวด 3 โลหิต'!B2</f>
        <v>หมวดที่ 3 : งานโลหิตวิทยา</v>
      </c>
      <c r="B6" s="221">
        <f>'[3]หมวด 3 โลหิต'!R21</f>
        <v>784216.95</v>
      </c>
      <c r="C6" s="222">
        <f>'[3]หมวด 3 โลหิต'!S21</f>
        <v>0</v>
      </c>
      <c r="D6" s="221">
        <f>'[3]หมวด 3 โลหิต'!T21</f>
        <v>720246.95</v>
      </c>
      <c r="E6" s="222">
        <f>'[3]หมวด 3 โลหิต'!U21</f>
        <v>0</v>
      </c>
      <c r="F6" s="221">
        <f>'[3]หมวด 3 โลหิต'!V21</f>
        <v>688746.95</v>
      </c>
      <c r="G6" s="222">
        <f>'[3]หมวด 3 โลหิต'!W21</f>
        <v>0</v>
      </c>
      <c r="H6" s="221">
        <f>'[3]หมวด 3 โลหิต'!X21</f>
        <v>597740.85</v>
      </c>
      <c r="I6" s="222">
        <f>'[3]หมวด 3 โลหิต'!Y21</f>
        <v>0</v>
      </c>
      <c r="J6" s="221">
        <f t="shared" ref="J6:J12" si="1">SUM(B6+D6+F6+H6)</f>
        <v>2790951.6999999997</v>
      </c>
      <c r="K6" s="222">
        <f t="shared" si="0"/>
        <v>0</v>
      </c>
      <c r="L6" s="217"/>
      <c r="M6" s="217"/>
      <c r="N6" s="217"/>
    </row>
    <row r="7" spans="1:17" ht="22.5" x14ac:dyDescent="0.45">
      <c r="A7" s="220" t="str">
        <f>'[3]หมวด 4 จุลชีว'!B2</f>
        <v>หมวดที่ 4 : งานจุลชีววิทยา</v>
      </c>
      <c r="B7" s="221">
        <f>'[3]หมวด 4 จุลชีว'!R12</f>
        <v>500</v>
      </c>
      <c r="C7" s="222">
        <f>'[3]หมวด 4 จุลชีว'!S12</f>
        <v>0</v>
      </c>
      <c r="D7" s="221">
        <f>'[3]หมวด 4 จุลชีว'!T12</f>
        <v>1750</v>
      </c>
      <c r="E7" s="222">
        <f>'[3]หมวด 4 จุลชีว'!U12</f>
        <v>0</v>
      </c>
      <c r="F7" s="221">
        <f>'[3]หมวด 4 จุลชีว'!V12</f>
        <v>550</v>
      </c>
      <c r="G7" s="222">
        <f>'[3]หมวด 4 จุลชีว'!W12</f>
        <v>0</v>
      </c>
      <c r="H7" s="221">
        <f>'[3]หมวด 4 จุลชีว'!X12</f>
        <v>0</v>
      </c>
      <c r="I7" s="222">
        <f>'[3]หมวด 4 จุลชีว'!Y12</f>
        <v>0</v>
      </c>
      <c r="J7" s="221">
        <f t="shared" si="1"/>
        <v>2800</v>
      </c>
      <c r="K7" s="222">
        <f t="shared" si="0"/>
        <v>0</v>
      </c>
      <c r="L7" s="217"/>
      <c r="M7" s="217"/>
      <c r="N7" s="217"/>
    </row>
    <row r="8" spans="1:17" ht="22.5" x14ac:dyDescent="0.45">
      <c r="A8" s="220" t="str">
        <f>'[3]หมวด 5 จุลทรรศน์'!B2</f>
        <v>หมวดที่ 5 : งานจุลทรรศน์ศาสตร์</v>
      </c>
      <c r="B8" s="221">
        <f>'[3]หมวด 5 จุลทรรศน์'!R16</f>
        <v>17375</v>
      </c>
      <c r="C8" s="222">
        <f>'[3]หมวด 5 จุลทรรศน์'!S16</f>
        <v>0</v>
      </c>
      <c r="D8" s="221">
        <f>'[3]หมวด 5 จุลทรรศน์'!T16</f>
        <v>26734.65</v>
      </c>
      <c r="E8" s="222">
        <f>'[3]หมวด 5 จุลทรรศน์'!U16</f>
        <v>0</v>
      </c>
      <c r="F8" s="221">
        <f>'[3]หมวด 5 จุลทรรศน์'!V16</f>
        <v>17789.5</v>
      </c>
      <c r="G8" s="222">
        <f>'[3]หมวด 5 จุลทรรศน์'!W16</f>
        <v>0</v>
      </c>
      <c r="H8" s="221">
        <f>'[3]หมวด 5 จุลทรรศน์'!X16</f>
        <v>30423.4</v>
      </c>
      <c r="I8" s="222">
        <f>'[3]หมวด 5 จุลทรรศน์'!Y16</f>
        <v>0</v>
      </c>
      <c r="J8" s="221">
        <f t="shared" si="1"/>
        <v>92322.55</v>
      </c>
      <c r="K8" s="222">
        <f t="shared" si="0"/>
        <v>0</v>
      </c>
      <c r="L8" s="217"/>
      <c r="M8" s="217"/>
      <c r="N8" s="217"/>
    </row>
    <row r="9" spans="1:17" ht="22.5" x14ac:dyDescent="0.45">
      <c r="A9" s="220" t="str">
        <f>'[3]หมวด 6 ธนาคารเลือด'!B2</f>
        <v>หมวดที่ 6 : งานธนาคารเลือด</v>
      </c>
      <c r="B9" s="223">
        <f>'[3]หมวด 6 ธนาคารเลือด'!R16</f>
        <v>870</v>
      </c>
      <c r="C9" s="224">
        <f>'[3]หมวด 6 ธนาคารเลือด'!S16</f>
        <v>0</v>
      </c>
      <c r="D9" s="223">
        <f>'[3]หมวด 6 ธนาคารเลือด'!T16</f>
        <v>0</v>
      </c>
      <c r="E9" s="224">
        <f>'[3]หมวด 6 ธนาคารเลือด'!U16</f>
        <v>0</v>
      </c>
      <c r="F9" s="223">
        <f>'[3]หมวด 6 ธนาคารเลือด'!V16</f>
        <v>470</v>
      </c>
      <c r="G9" s="224">
        <f>'[3]หมวด 6 ธนาคารเลือด'!W16</f>
        <v>0</v>
      </c>
      <c r="H9" s="223">
        <f>'[3]หมวด 6 ธนาคารเลือด'!X16</f>
        <v>230</v>
      </c>
      <c r="I9" s="224">
        <f>'[3]หมวด 6 ธนาคารเลือด'!Y16</f>
        <v>0</v>
      </c>
      <c r="J9" s="221">
        <f t="shared" si="1"/>
        <v>1570</v>
      </c>
      <c r="K9" s="222">
        <f t="shared" si="0"/>
        <v>0</v>
      </c>
      <c r="L9" s="217"/>
      <c r="M9" s="217"/>
      <c r="N9" s="217"/>
    </row>
    <row r="10" spans="1:17" ht="22.5" x14ac:dyDescent="0.45">
      <c r="A10" s="220" t="str">
        <f>'[3]หมวด 7 พันธุศาสตร์'!B2</f>
        <v>หมวดที่ 7 : งานพันธุศาสตร์</v>
      </c>
      <c r="B10" s="221">
        <f>'[3]หมวด 7 พันธุศาสตร์'!R25</f>
        <v>203160.9</v>
      </c>
      <c r="C10" s="225">
        <f>'[3]หมวด 7 พันธุศาสตร์'!S25</f>
        <v>0</v>
      </c>
      <c r="D10" s="221">
        <f>'[3]หมวด 7 พันธุศาสตร์'!T25</f>
        <v>85251</v>
      </c>
      <c r="E10" s="225">
        <f>'[3]หมวด 7 พันธุศาสตร์'!U25</f>
        <v>0</v>
      </c>
      <c r="F10" s="221">
        <f>'[3]หมวด 7 พันธุศาสตร์'!V25</f>
        <v>174303</v>
      </c>
      <c r="G10" s="225">
        <f>'[3]หมวด 7 พันธุศาสตร์'!W25</f>
        <v>0</v>
      </c>
      <c r="H10" s="221">
        <f>'[3]หมวด 7 พันธุศาสตร์'!X25</f>
        <v>30709</v>
      </c>
      <c r="I10" s="225">
        <f>'[3]หมวด 7 พันธุศาสตร์'!Y25</f>
        <v>0</v>
      </c>
      <c r="J10" s="221">
        <f t="shared" si="1"/>
        <v>493423.9</v>
      </c>
      <c r="K10" s="222">
        <f t="shared" si="0"/>
        <v>0</v>
      </c>
      <c r="L10" s="217"/>
      <c r="M10" s="217"/>
      <c r="N10" s="217"/>
    </row>
    <row r="11" spans="1:17" ht="22.5" x14ac:dyDescent="0.45">
      <c r="A11" s="220" t="str">
        <f>'[3]หมวด 8 รังสี'!B2</f>
        <v>หมวดที่ 8 : งานรังสีวิทยา</v>
      </c>
      <c r="B11" s="223">
        <f>'[3]หมวด 8 รังสี'!R20</f>
        <v>0</v>
      </c>
      <c r="C11" s="225">
        <f>'[3]หมวด 8 รังสี'!S20</f>
        <v>0</v>
      </c>
      <c r="D11" s="223">
        <f>'[3]หมวด 8 รังสี'!T20</f>
        <v>0</v>
      </c>
      <c r="E11" s="225">
        <f>'[3]หมวด 8 รังสี'!U20</f>
        <v>0</v>
      </c>
      <c r="F11" s="223">
        <f>'[3]หมวด 8 รังสี'!V20</f>
        <v>0</v>
      </c>
      <c r="G11" s="225">
        <f>'[3]หมวด 8 รังสี'!W20</f>
        <v>0</v>
      </c>
      <c r="H11" s="223">
        <f>'[3]หมวด 8 รังสี'!X20</f>
        <v>0</v>
      </c>
      <c r="I11" s="225">
        <f>'[3]หมวด 8 รังสี'!Y20</f>
        <v>0</v>
      </c>
      <c r="J11" s="221">
        <f t="shared" si="1"/>
        <v>0</v>
      </c>
      <c r="K11" s="222">
        <f t="shared" si="0"/>
        <v>0</v>
      </c>
      <c r="L11" s="217"/>
      <c r="M11" s="217"/>
      <c r="N11" s="217"/>
    </row>
    <row r="12" spans="1:17" ht="22.5" x14ac:dyDescent="0.45">
      <c r="A12" s="220" t="str">
        <f>'[3]หมวด 9 อื่นๆ'!B2</f>
        <v>หมวดที่ 9 :  อื่นๆ</v>
      </c>
      <c r="B12" s="223">
        <f>'[3]หมวด 9 อื่นๆ'!R42</f>
        <v>7334</v>
      </c>
      <c r="C12" s="225">
        <f>'[3]หมวด 9 อื่นๆ'!S42</f>
        <v>0</v>
      </c>
      <c r="D12" s="223">
        <f>'[3]หมวด 9 อื่นๆ'!T42</f>
        <v>29365.5</v>
      </c>
      <c r="E12" s="225">
        <f>'[3]หมวด 9 อื่นๆ'!U42</f>
        <v>0</v>
      </c>
      <c r="F12" s="223">
        <f>'[3]หมวด 9 อื่นๆ'!V42</f>
        <v>10721</v>
      </c>
      <c r="G12" s="225">
        <f>'[3]หมวด 9 อื่นๆ'!W42</f>
        <v>0</v>
      </c>
      <c r="H12" s="223">
        <f>'[3]หมวด 9 อื่นๆ'!X42</f>
        <v>4700</v>
      </c>
      <c r="I12" s="225">
        <f>'[3]หมวด 9 อื่นๆ'!Y42</f>
        <v>0</v>
      </c>
      <c r="J12" s="221">
        <f t="shared" si="1"/>
        <v>52120.5</v>
      </c>
      <c r="K12" s="222">
        <f t="shared" si="0"/>
        <v>0</v>
      </c>
      <c r="L12" s="217"/>
      <c r="M12" s="217"/>
      <c r="N12" s="217"/>
    </row>
    <row r="13" spans="1:17" s="232" customFormat="1" x14ac:dyDescent="0.45">
      <c r="A13" s="219" t="s">
        <v>581</v>
      </c>
      <c r="B13" s="226">
        <f t="shared" ref="B13:J13" si="2">SUM(B4:B12)</f>
        <v>1440716.3499999999</v>
      </c>
      <c r="C13" s="227">
        <f t="shared" si="2"/>
        <v>0</v>
      </c>
      <c r="D13" s="228">
        <f t="shared" si="2"/>
        <v>1371543.5999999999</v>
      </c>
      <c r="E13" s="229">
        <f t="shared" si="2"/>
        <v>0</v>
      </c>
      <c r="F13" s="228">
        <f t="shared" si="2"/>
        <v>1373344.95</v>
      </c>
      <c r="G13" s="229">
        <f t="shared" si="2"/>
        <v>0</v>
      </c>
      <c r="H13" s="226">
        <f t="shared" si="2"/>
        <v>1063500.75</v>
      </c>
      <c r="I13" s="227">
        <f t="shared" si="2"/>
        <v>0</v>
      </c>
      <c r="J13" s="230">
        <f t="shared" si="2"/>
        <v>5249105.6499999994</v>
      </c>
      <c r="K13" s="222">
        <f t="shared" si="0"/>
        <v>0</v>
      </c>
      <c r="L13" s="231"/>
      <c r="M13" s="231"/>
      <c r="N13" s="231"/>
    </row>
    <row r="14" spans="1:17" ht="22.5" x14ac:dyDescent="0.45">
      <c r="A14" s="217"/>
      <c r="B14" s="217"/>
      <c r="C14" s="217"/>
      <c r="D14" s="217"/>
      <c r="E14" s="217"/>
      <c r="F14" s="217"/>
      <c r="G14" s="217"/>
      <c r="H14" s="217"/>
      <c r="I14" s="233" t="s">
        <v>796</v>
      </c>
      <c r="J14" s="453">
        <f ca="1">NOW()</f>
        <v>43384.429178819446</v>
      </c>
      <c r="K14" s="453"/>
      <c r="L14" s="217"/>
      <c r="M14" s="217"/>
      <c r="N14" s="217"/>
    </row>
    <row r="15" spans="1:17" ht="22.5" x14ac:dyDescent="0.45">
      <c r="A15" s="217"/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</row>
    <row r="16" spans="1:17" ht="22.5" x14ac:dyDescent="0.45">
      <c r="A16" s="217"/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</row>
    <row r="17" spans="1:14" ht="22.5" x14ac:dyDescent="0.45">
      <c r="A17" s="217"/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</row>
    <row r="18" spans="1:14" ht="22.5" x14ac:dyDescent="0.45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</row>
  </sheetData>
  <mergeCells count="8">
    <mergeCell ref="J14:K14"/>
    <mergeCell ref="A1:K1"/>
    <mergeCell ref="A2:A3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2</vt:i4>
      </vt:variant>
    </vt:vector>
  </HeadingPairs>
  <TitlesOfParts>
    <vt:vector size="9" baseType="lpstr">
      <vt:lpstr>แผนปฏิบัติการจัดซื้อเวชภัณฑ์</vt:lpstr>
      <vt:lpstr>แผนจัดซื้อเวชภัณฑ์ยา</vt:lpstr>
      <vt:lpstr>แผนซื้อจ้างครุภัณฑ์</vt:lpstr>
      <vt:lpstr>แผนซื้อจ้างอาคารสิ่งปลูกสร้าง</vt:lpstr>
      <vt:lpstr>ค่าวัสดุ</vt:lpstr>
      <vt:lpstr>แผนใช้สอย จ้างเหมา</vt:lpstr>
      <vt:lpstr>น้ำยาชันสูตร</vt:lpstr>
      <vt:lpstr>แผนซื้อจ้างครุภัณฑ์!Print_Area</vt:lpstr>
      <vt:lpstr>แผนซื้อจ้างครุภัณฑ์!Print_Titles</vt:lpstr>
    </vt:vector>
  </TitlesOfParts>
  <Manager/>
  <Company>TrueFasterOS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TrueFasterUser</dc:creator>
  <cp:keywords/>
  <dc:description/>
  <cp:lastModifiedBy>Sky123.Org</cp:lastModifiedBy>
  <cp:revision/>
  <cp:lastPrinted>2018-09-30T08:39:56Z</cp:lastPrinted>
  <dcterms:created xsi:type="dcterms:W3CDTF">2016-10-03T03:32:17Z</dcterms:created>
  <dcterms:modified xsi:type="dcterms:W3CDTF">2018-10-11T03:18:51Z</dcterms:modified>
  <cp:category/>
  <cp:contentStatus/>
</cp:coreProperties>
</file>